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charts/chart3.xml" ContentType="application/vnd.openxmlformats-officedocument.drawingml.chart+xml"/>
  <Override PartName="/xl/drawings/drawing3.xml" ContentType="application/vnd.openxmlformats-officedocument.drawingml.chartshapes+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tephen_Colodner\windows code\Statistical_Analysis_Lambda_Catalog\"/>
    </mc:Choice>
  </mc:AlternateContent>
  <xr:revisionPtr revIDLastSave="0" documentId="8_{B03F3FE9-59C3-4ADD-812D-351ECAAA73F0}" xr6:coauthVersionLast="47" xr6:coauthVersionMax="47" xr10:uidLastSave="{00000000-0000-0000-0000-000000000000}"/>
  <bookViews>
    <workbookView xWindow="-120" yWindow="-120" windowWidth="29040" windowHeight="15720" firstSheet="2" activeTab="6" xr2:uid="{8193EBAF-591D-4B38-AAD2-8492E5F184C6}"/>
  </bookViews>
  <sheets>
    <sheet name="LAMBDA_functions" sheetId="1" r:id="rId1"/>
    <sheet name="Life Expectancy Data" sheetId="2" r:id="rId2"/>
    <sheet name="Regression Instructions" sheetId="4" r:id="rId3"/>
    <sheet name="Diagnostic Guide" sheetId="5" r:id="rId4"/>
    <sheet name="Version History" sheetId="6" r:id="rId5"/>
    <sheet name="Regression" sheetId="7" r:id="rId6"/>
    <sheet name="Univariate" sheetId="10" r:id="rId7"/>
  </sheets>
  <definedNames>
    <definedName name="Adjusted_R2">_xlfn.LAMBDA(_xlpm.X_s,_xlpm.Y,_xlop.Allow_Intercept,_xlop.Include,_xlfn.LET(_xlpm.allow_arg,IF(_xlfn.ISOMITTED(_xlpm.Allow_Intercept),TRUE,_xlpm.Allow_Intercept),_xlpm.filt_arg,IF(_xlfn.ISOMITTED(_xlpm.Include),TRUE,_xlpm.Include),1-(1-R_squared(_xlpm.X_s,_xlpm.Y,_xlpm.allow_arg,_xlpm.filt_arg))*DF_Total(_xlpm.Y,_xlpm.allow_arg,_xlpm.filt_arg)/DF_Residual(_xlpm.X_s,_xlpm.Y,_xlpm.allow_arg,_xlpm.filt_arg)))</definedName>
    <definedName name="AIC">_xlfn.LAMBDA(_xlpm.X_s,_xlpm.Y,_xlop.Allow_Intercept,_xlop.Include,_xlfn.LET(_xlpm.allow_arg,IF(_xlfn.ISOMITTED(_xlpm.Allow_Intercept),TRUE,_xlpm.Allow_Intercept),_xlpm.filt_arg,IF(_xlfn.ISOMITTED(_xlpm.Include),TRUE,_xlpm.Include),_xlpm.n,Observations(_xlpm.Y,_xlpm.filt_arg),_xlpm.ssr,SS_Residual(_xlpm.X_s,_xlpm.Y,_xlpm.allow_arg,_xlpm.filt_arg),_xlpm.p,DF_Regression(_xlpm.X_s)+IF(_xlpm.allow_arg,1,0),_xlpm.n*LN(_xlpm.ssr/_xlpm.n)+2*_xlpm.p))</definedName>
    <definedName name="AICc">_xlfn.LAMBDA(_xlpm.X_s,_xlpm.Y,_xlop.Allow_Intercept,_xlop.Include,_xlfn.LET(_xlpm.allow_arg,IF(_xlfn.ISOMITTED(_xlpm.Allow_Intercept),TRUE,_xlpm.Allow_Intercept),_xlpm.filt_arg,IF(_xlfn.ISOMITTED(_xlpm.Include),TRUE,_xlpm.Include),_xlpm.n,Observations(_xlpm.Y,_xlpm.filt_arg),_xlpm.ssr,SS_Residual(_xlpm.X_s,_xlpm.Y,_xlpm.allow_arg,_xlpm.filt_arg),_xlpm.p,DF_Regression(_xlpm.X_s)+IF(_xlpm.allow_arg,1,0),_xlpm.aic,_xlpm.n*LN(_xlpm.ssr/_xlpm.n)+2*_xlpm.p,_xlpm.aic+2*_xlpm.p*(_xlpm.p+1)/(_xlpm.n-_xlpm.p-1)))</definedName>
    <definedName name="All_Xs" localSheetId="5">LifeExpectancyData[[Adult Mortality]:[Schooling]]</definedName>
    <definedName name="Allow_Intercept" localSheetId="5">Regression!$B$2</definedName>
    <definedName name="alpha" localSheetId="5">Regression!$M$12</definedName>
    <definedName name="Beta_Weights">_xlfn.LAMBDA(_xlpm.X_s,_xlpm.Y,_xlop.Allow_Intercept,_xlop.Include,_xlfn.LET(_xlpm.allow_arg,IF(_xlfn.ISOMITTED(_xlpm.Allow_Intercept),TRUE,_xlpm.Allow_Intercept),_xlpm.filt_arg,IF(_xlfn.ISOMITTED(_xlpm.Include),TRUE,_xlpm.Include),_xlpm.coefs,Coefficients(_xlpm.X_s,_xlpm.Y,_xlpm.allow_arg,_xlpm.filt_arg),_xlpm.pred_coefs,IF(_xlpm.allow_arg,_xlfn.DROP(_xlpm.coefs,1),_xlpm.coefs),_xlpm.sd_y,STDEV(_xlfn._xlws.FILTER(_xlpm.Y,_xlpm.filt_arg)),_xlpm.k,COLUMNS(_xlpm.X_s),_xlpm.sd_x,_xlfn.MAKEARRAY(_xlpm.k,1,_xlfn.LAMBDA(_xlpm.j,_xlpm._,STDEV(_xlfn._xlws.FILTER(_xlfn.CHOOSECOLS(_xlpm.X_s,_xlpm.j),_xlpm.filt_arg)))),_xlpm.pred_coefs*_xlpm.sd_x/_xlpm.sd_y))</definedName>
    <definedName name="BIC">_xlfn.LAMBDA(_xlpm.X_s,_xlpm.Y,_xlop.Allow_Intercept,_xlop.Include,_xlfn.LET(_xlpm.allow_arg,IF(_xlfn.ISOMITTED(_xlpm.Allow_Intercept),TRUE,_xlpm.Allow_Intercept),_xlpm.filt_arg,IF(_xlfn.ISOMITTED(_xlpm.Include),TRUE,_xlpm.Include),_xlpm.n,Observations(_xlpm.Y,_xlpm.filt_arg),_xlpm.ssr,SS_Residual(_xlpm.X_s,_xlpm.Y,_xlpm.allow_arg,_xlpm.filt_arg),_xlpm.p,DF_Regression(_xlpm.X_s)+IF(_xlpm.allow_arg,1,0),_xlpm.n*LN(_xlpm.ssr/_xlpm.n)+_xlpm.p*LN(_xlpm.n)))</definedName>
    <definedName name="Bin_Counts">_xlfn.LAMBDA(_xlpm.data,_xlpm.edges,_xlop.filter,_xlfn.LET(_xlpm.filt_arg,IF(_xlfn.ISOMITTED(_xlpm.filter),ISNUMBER(_xlpm.data),_xlpm.filter),_xlpm.x,_xlfn._xlws.FILTER(_xlpm.data,_xlpm.filt_arg),_xlfn.TAKE(FREQUENCY(_xlpm.x,_xlpm.edges),ROWS(_xlpm.edges))))</definedName>
    <definedName name="Bin_Edges">_xlfn.LAMBDA(_xlpm.data,_xlop.method,_xlop.filter,_xlfn.LET(_xlpm.filt_arg,IF(_xlfn.ISOMITTED(_xlpm.filter),ISNUMBER(_xlpm.data),_xlpm.filter),_xlpm.x,_xlfn._xlws.FILTER(_xlpm.data,_xlpm.filt_arg),_xlpm.min_x,MIN(_xlpm.x),_xlpm.max_x,MAX(_xlpm.x),_xlpm.k,n_histogram_bins(_xlpm.data,IF(_xlfn.ISOMITTED(_xlpm.method),"FD",_xlpm.method),_xlpm.filt_arg),_xlpm.width,(_xlpm.max_x-_xlpm.min_x)/_xlpm.k,_xlfn.SEQUENCE(_xlpm.k,1,_xlpm.min_x+_xlpm.width,_xlpm.width)))</definedName>
    <definedName name="CI_Lower">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DF_Residual(_xlpm.X_s,_xlpm.Y,_xlpm.allow_arg,_xlpm.filt_arg))*SE_Coefficients(_xlpm.X_s,_xlpm.Y,_xlpm.allow_arg,_xlpm.filt_arg)))</definedName>
    <definedName name="CI_Upper">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DF_Residual(_xlpm.X_s,_xlpm.Y,_xlpm.allow_arg,_xlpm.filt_arg))*SE_Coefficients(_xlpm.X_s,_xlpm.Y,_xlpm.allow_arg,_xlpm.filt_arg)))</definedName>
    <definedName name="Coefficient_Name_Col" localSheetId="5">_xlfn.LAMBDA(_xlpm.All_Xs,_xlop.Include,_xlfn.LET(_xlpm.n,COLUMNS(_xlpm.All_Xs),_xlpm.headers,TRANSPOSE(OFFSET(_xlpm.All_Xs,-1,0,1,_xlpm.n)),IF(_xlfn.ISOMITTED(_xlpm.Include),_xlpm.headers,IFERROR(_xlfn._xlws.FILTER(_xlpm.headers,_xlfn.TAKE(_xlpm.Include,_xlpm.n)),_xlfn.TAKE(_xlpm.headers,1)))))</definedName>
    <definedName name="Coefficients">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Col_Select">_xlfn.LAMBDA(_xlpm.table,_xlpm.col_nums,_xlfn.CHOOSECOLS(_xlpm.table,_xlpm.col_nums))</definedName>
    <definedName name="Complete_Cases_Filter">_xlfn.LAMBDA(_xlpm.X_s,_xlop.Y,_xlfn.LET(_xlpm.combined,IF(_xlfn.ISOMITTED(_xlpm.Y),_xlpm.X_s,_xlfn.HSTACK(_xlpm.X_s,_xlpm.Y)),MMULT((ISNUMBER(_xlpm.combined))*1,_xlfn.SEQUENCE(COLUMNS(_xlpm.combined),1,1,0))=COLUMNS(_xlpm.combined)))</definedName>
    <definedName name="Cooks_Distance">_xlfn.LAMBDA(_xlpm.X_s,_xlpm.Y,_xlop.Allow_Intercept,_xlop.Include,_xlfn.LET(_xlpm.allow_arg,IF(_xlfn.ISOMITTED(_xlpm.Allow_Intercept),TRUE,_xlpm.Allow_Intercept),_xlpm.filt_arg,IF(_xlfn.ISOMITTED(_xlpm.Include),TRUE,_xlpm.Include),_xlpm.r,Studentized_Residuals(_xlpm.X_s,_xlpm.Y,_xlpm.allow_arg,_xlpm.filt_arg),_xlpm.h,Hat_diagonal(_xlpm.X_s,_xlpm.allow_arg,_xlpm.filt_arg),_xlpm.p,COLUMNS(Design_Matrix(_xlpm.X_s,_xlpm.allow_arg,_xlpm.filt_arg)),_xlpm.r^2*_xlpm.h/((1-_xlpm.h)*_xlpm.p)))</definedName>
    <definedName name="Correlation_Matrix">_xlfn.LAMBDA(_xlpm.X_s,_xlop.Include,_xlfn.LET(_xlpm.filt_arg,IF(_xlfn.ISOMITTED(_xlpm.Include),TRUE,_xlpm.Include),_xlpm.xf,_xlfn._xlws.FILTER(_xlpm.X_s,_xlpm.filt_arg),_xlpm.k,COLUMNS(_xlpm.X_s),_xlfn.MAKEARRAY(_xlpm.k,_xlpm.k,_xlfn.LAMBDA(_xlpm.r,_xlpm.c,CORREL(_xlfn.CHOOSECOLS(_xlpm.xf,_xlpm.r),_xlfn.CHOOSECOLS(_xlpm.xf,_xlpm.c))))))</definedName>
    <definedName name="Data_Completeness">_xlfn.LAMBDA(_xlpm.predictor_row,AND(ISNUMBER(_xlpm.predictor_row)))</definedName>
    <definedName name="Dependent_Var">_xlfn.LAMBDA(_xlpm.Y,_xlop.Include,_xlfn._xlws.FILTER(_xlpm.Y,IF(_xlfn.ISOMITTED(_xlpm.Include),TRUE,_xlpm.Include)))</definedName>
    <definedName name="Descriptive_Stats">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udf.MODE.SNGL(_xlpm.x),NA()),_xludf.STDEV.S(_xlpm.x),_xludf.VAR.S(_xlpm.x),MIN(_xlpm.x),MAX(_xlpm.x),MAX(_xlpm.x)-MIN(_xlpm.x),_xlpm.skew_val,_xlpm.kurt_val,_xlpm.n,Missing_Count(_xlpm.data,IF(_xlfn.ISOMITTED(_xlpm.filter),TRUE,_xlpm.filter)))))</definedName>
    <definedName name="Design_Matrix">_xlfn.LAMBDA(_xlpm.X_s,_xlop.Allow_Intercept,_xlop.Include,_xlfn.LET(_xlpm.allow_arg,IF(_xlfn.ISOMITTED(_xlpm.Allow_Intercept),TRUE,_xlpm.Allow_Intercept),_xlpm.filt_arg,IF(_xlfn.ISOMITTED(_xlpm.Include),TRUE,_xlpm.Include),_xlpm.x_filt,_xlfn._xlws.FILTER(_xlpm.X_s,_xlpm.filt_arg),IF(_xlpm.allow_arg,_xlfn.HSTACK(_xlfn.SEQUENCE(ROWS(_xlpm.x_filt),,1,0),_xlpm.x_filt),_xlpm.x_filt)))</definedName>
    <definedName name="DF_Regression">_xlfn.LAMBDA(_xlpm.X_s,COLUMNS(_xlpm.X_s))</definedName>
    <definedName name="DF_Residual">_xlfn.LAMBDA(_xlpm.X_s,_xlpm.Y,_xlop.Allow_Intercept,_xlop.Include,_xlfn.LET(_xlpm.allow_arg,IF(_xlfn.ISOMITTED(_xlpm.Allow_Intercept),TRUE,_xlpm.Allow_Intercept),_xlpm.filt_arg,IF(_xlfn.ISOMITTED(_xlpm.Include),TRUE,_xlpm.Include),DF_Total(_xlpm.Y,_xlpm.allow_arg,_xlpm.filt_arg)-DF_Regression(_xlpm.X_s)))</definedName>
    <definedName name="DF_Total">_xlfn.LAMBDA(_xlpm.Y,_xlop.Allow_Intercept,_xlop.Include,_xlfn.LET(_xlpm.allow_arg,IF(_xlfn.ISOMITTED(_xlpm.Allow_Intercept),TRUE,_xlpm.Allow_Intercept),_xlpm.filt_arg,IF(_xlfn.ISOMITTED(_xlpm.Include),TRUE,_xlpm.Include),_xlpm.n,Observations(_xlpm.Y,_xlpm.filt_arg),IF(_xlpm.allow_arg,_xlpm.n-1,_xlpm.n)))</definedName>
    <definedName name="Durbin_Watson">_xlfn.LAMBDA(_xlpm.X_s,_xlpm.Y,_xlop.Allow_Intercept,_xlop.Include,_xlfn.LET(_xlpm.allow_arg,IF(_xlfn.ISOMITTED(_xlpm.Allow_Intercept),TRUE,_xlpm.Allow_Intercept),_xlpm.filt_arg,IF(_xlfn.ISOMITTED(_xlpm.Include),TRUE,_xlpm.Include),_xlpm.e,Residuals(_xlpm.X_s,_xlpm.Y,_xlpm.allow_arg,_xlpm.filt_arg),SUM((_xlfn.DROP(_xlpm.e,1)-_xlfn.DROP(_xlpm.e,-1))^2)/SUM(_xlpm.e^2)))</definedName>
    <definedName name="Exclude_row_n">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F_Stat">_xlfn.LAMBDA(_xlpm.X_s,_xlpm.Y,_xlop.Allow_Intercept,_xlop.Include,_xlfn.LET(_xlpm.allow_arg,IF(_xlfn.ISOMITTED(_xlpm.Allow_Intercept),TRUE,_xlpm.Allow_Intercept),_xlpm.filt_arg,IF(_xlfn.ISOMITTED(_xlpm.Include),TRUE,_xlpm.Include),SS_Regression(_xlpm.X_s,_xlpm.Y,_xlpm.allow_arg,_xlpm.filt_arg)/DF_Regression(_xlpm.X_s)/(SS_Residual(_xlpm.X_s,_xlpm.Y,_xlpm.allow_arg,_xlpm.filt_arg)/DF_Residual(_xlpm.X_s,_xlpm.Y,_xlpm.allow_arg,_xlpm.filt_arg))))</definedName>
    <definedName name="FD_Bins">_xlfn.LAMBDA(_xlpm.data,_xlop.filter,_xlfn.LET(_xlpm.filt_arg,IF(_xlfn.ISOMITTED(_xlpm.filter),ISNUMBER(_xlpm.data),_xlpm.filter),_xlpm.x,_xlfn._xlws.FILTER(_xlpm.data,_xlpm.filt_arg),_xlpm.n,COUNT(_xlpm.x),_xlpm.iqr,_xludf.QUARTILE.EXC(_xlpm.x,3)-_xludf.QUARTILE.EXC(_xlpm.x,1),_xlpm.width,2*_xlpm.iqr*_xlpm.n^(-1/3),_xlpm.range_,MAX(_xlpm.x)-MIN(_xlpm.x),IF(_xlpm.iqr=0,Sturges_Bins(_xlpm.data,_xlpm.filt_arg),CEILING(_xlpm.range_/_xlpm.width,1))))</definedName>
    <definedName name="GoF_AIC">_xlfn.LAMBDA(_xlpm.nll,_xlpm.k,2*_xlpm.k+2*_xlpm.nll)</definedName>
    <definedName name="GoF_BIC">_xlfn.LAMBDA(_xlpm.nll,_xlpm.k,_xlpm.n,_xlpm.k*LN(_xlpm.n)+2*_xlpm.nll)</definedName>
    <definedName name="Gram_Inverse">_xlfn.LAMBDA(_xlpm.X,MINVERSE(MMULT(TRANSPOSE(_xlpm.X),_xlpm.X)))</definedName>
    <definedName name="Hat_diagonal">_xlfn.LAMBDA(_xlpm.X_s,_xlop.Allow_Intercept,_xlop.Include,_xlfn.LET(_xlpm.allow_arg,IF(_xlfn.ISOMITTED(_xlpm.Allow_Intercept),TRUE,_xlpm.Allow_Intercept),_xlpm.filt_arg,IF(_xlfn.ISOMITTED(_xlpm.Include),TRUE,_xlpm.Include),_xlpm.X_design,Design_Matrix(_xlpm.X_s,_xlpm.allow_arg,_xlpm.filt_arg),_xlpm.p,COLUMNS(_xlpm.X_design),_xlpm.XtX_inv,Gram_Inverse(_xlpm.X_design),_xlpm.Z,MMULT(_xlpm.X_design,_xlpm.XtX_inv),MMULT(_xlpm.Z*_xlpm.X_design,_xlfn.SEQUENCE(_xlpm.p,1,1,0))))</definedName>
    <definedName name="Ind_Var_Include" localSheetId="5">Regression!$B$3:$B$16000</definedName>
    <definedName name="Kurtosis">_xlfn.LAMBDA(_xlpm.X_s,_xlop.Include,_xlfn.LET(_xlpm.filt_arg,IF(_xlfn.ISOMITTED(_xlpm.Include),TRUE,_xlpm.Include),_xlpm.xf,_xlfn._xlws.FILTER(_xlpm.X_s,_xlpm.filt_arg),_xlfn.MAKEARRAY(COLUMNS(_xlpm.X_s),1,_xlfn.LAMBDA(_xlpm.r,_xlpm.c,KURT(_xlfn.CHOOSECOLS(_xlpm.xf,_xlpm.r))))))</definedName>
    <definedName name="LOO_prediction">_xlfn.LAMBDA(_xlpm.X_s,_xlpm.Y,_xlpm.n,_xlop.Allow_Intercept,_xlop.Include,_xlfn.LET(_xlpm.allow_arg,IF(_xlfn.ISOMITTED(_xlpm.Allow_Intercept),TRUE,_xlpm.Allow_Intercept),_xlpm.filt_arg,IF(_xlfn.ISOMITTED(_xlpm.Include),TRUE,_xlpm.Include),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OOCV_prediction">_xlfn.LAMBDA(_xlpm.X_s,_xlpm.Y,_xlop.Allow_Intercept,_xlop.Include,_xlfn.LET(_xlpm.allow_arg,IF(_xlfn.ISOMITTED(_xlpm.Allow_Intercept),TRUE,_xlpm.Allow_Intercept),_xlpm.filt_arg,IF(_xlfn.ISOMITTED(_xlpm.Include),TRUE,_xlpm.Include),_xlpm.yhat,Predictions(_xlpm.X_s,_xlpm.Y,_xlpm.allow_arg,_xlpm.filt_arg),_xlpm.e,_xlfn._xlws.FILTER(_xlpm.Y,_xlpm.filt_arg)-_xlpm.yhat,_xlpm.h,Hat_diagonal(_xlpm.X_s,_xlpm.allow_arg,_xlpm.filt_arg),_xlpm.yhat-_xlpm.h*_xlpm.e/(1-_xlpm.h)))</definedName>
    <definedName name="Missing_Count">_xlfn.LAMBDA(_xlpm.data,_xlop.filter,_xlfn.LET(_xlpm.filt_arg,IF(_xlfn.ISOMITTED(_xlpm.filter),TRUE,_xlpm.filter),_xlpm.d,_xlfn._xlws.FILTER(_xlpm.data,_xlpm.filt_arg),_xlpm.last_row,IFERROR(LOOKUP(2,1/(_xlpm.d&lt;&gt;""),_xlfn.SEQUENCE(ROWS(_xlpm.d))),0),IF(_xlpm.last_row=0,0,_xlpm.last_row-COUNT(_xlfn.TAKE(_xlpm.d,_xlpm.last_row)))))</definedName>
    <definedName name="MS_Regression">_xlfn.LAMBDA(_xlpm.X_s,_xlpm.Y,_xlop.Allow_Intercept,_xlop.Include,_xlfn.LET(_xlpm.allow_arg,IF(_xlfn.ISOMITTED(_xlpm.Allow_Intercept),TRUE,_xlpm.Allow_Intercept),_xlpm.filt_arg,IF(_xlfn.ISOMITTED(_xlpm.Include),TRUE,_xlpm.Include),SS_Regression(_xlpm.X_s,_xlpm.Y,_xlpm.allow_arg,_xlpm.filt_arg)/DF_Regression(_xlpm.X_s)))</definedName>
    <definedName name="MS_Residual">_xlfn.LAMBDA(_xlpm.X_s,_xlpm.Y,_xlop.Allow_Intercept,_xlop.Include,_xlfn.LET(_xlpm.allow_arg,IF(_xlfn.ISOMITTED(_xlpm.Allow_Intercept),TRUE,_xlpm.Allow_Intercept),_xlpm.filt_arg,IF(_xlfn.ISOMITTED(_xlpm.Include),TRUE,_xlpm.Include),SS_Residual(_xlpm.X_s,_xlpm.Y,_xlpm.allow_arg,_xlpm.filt_arg)/DF_Residual(_xlpm.X_s,_xlpm.Y,_xlpm.allow_arg,_xlpm.filt_arg)))</definedName>
    <definedName name="Multiple_R">_xlfn.LAMBDA(_xlpm.X_s,_xlpm.Y,_xlop.Allow_Intercept,_xlop.Include,_xlfn.LET(_xlpm.allow_arg,IF(_xlfn.ISOMITTED(_xlpm.Allow_Intercept),TRUE,_xlpm.Allow_Intercept),_xlpm.filt_arg,IF(_xlfn.ISOMITTED(_xlpm.Include),TRUE,_xlpm.Include),SQRT(R_squared(_xlpm.X_s,_xlpm.Y,_xlpm.allow_arg,_xlpm.filt_arg))))</definedName>
    <definedName name="n_histogram_bins">_xlfn.LAMBDA(_xlpm.data,_xlop.method,_xlop.filter,_xlfn.LET(_xlpm.filt_arg,IF(_xlfn.ISOMITTED(_xlpm.filter),ISNUMBER(_xlpm.data),_xlpm.filter),_xlpm.x,_xlfn._xlws.FILTER(_xlpm.data,_xlpm.filt_arg),_xlpm.n,COUNT(_xlpm.x),_xlpm.m,IF(_xlfn.ISOMITTED(_xlpm.method),"FD",_xlpm.method),_xludf.SWITCH(_xlpm.m,"Sturges",CEILING(LOG(_xlpm.n,2)+1,1),"Scott",_xlfn.LET(_xlpm.sd,_xludf.STDEV.S(_xlpm.x),_xlpm.range_,MAX(_xlpm.x)-MIN(_xlpm.x),IF(_xlpm.sd=0,1,CEILING(_xlpm.range_/(3.49*_xlpm.sd*_xlpm.n^(-1/3)),1))),_xlfn.LET(_xlpm.iqr,_xludf.QUARTILE.EXC(_xlpm.x,3)-_xludf.QUARTILE.EXC(_xlpm.x,1),_xlpm.range_,MAX(_xlpm.x)-MIN(_xlpm.x),IF(_xlpm.iqr=0,CEILING(LOG(_xlpm.n,2)+1,1),CEILING(_xlpm.range_/(2*_xlpm.iqr*_xlpm.n^(-1/3)),1))))))</definedName>
    <definedName name="NLL_Beta">_xlfn.LAMBDA(_xlpm.data,_xlpm.alpha_param,_xlpm.beta_param,_xlop.filter,_xlfn.LET(_xlpm.filt_arg,IF(_xlfn.ISOMITTED(_xlpm.filter),ISNUMBER(_xlpm.data),_xlpm.filter),_xlpm.x,_xlfn._xlws.FILTER(_xlpm.data,_xlpm.filt_arg),IFERROR(-SUMPRODUCT(LN(_xludf.BETA.DIST(_xlpm.x,_xlpm.alpha_param,_xlpm.beta_param,FALSE))),1000000000000000)))</definedName>
    <definedName name="NLL_BetaPERT">_xlfn.LAMBDA(_xlpm.data,_xlpm.min_val,_xlpm.mode_val,_xlpm.max_val,_xlop.filter,_xlfn.LET(_xlpm.filt_arg,IF(_xlfn.ISOMITTED(_xlpm.filter),ISNUMBER(_xlpm.data),_xlpm.filter),_xlpm.x,_xlfn._xlws.FILTER(_xlpm.data,_xlpm.filt_arg),_xlpm.range_,_xlpm.max_val-_xlpm.min_val,_xlpm.z,(_xlpm.x-_xlpm.min_val)/_xlpm.range_,_xlpm.alpha_p,1+4*(_xlpm.mode_val-_xlpm.min_val)/_xlpm.range_,_xlpm.beta_p,1+4*(_xlpm.max_val-_xlpm.mode_val)/_xlpm.range_,_xlpm.pdf_z,_xludf.BETA.DIST(_xlpm.z,_xlpm.alpha_p,_xlpm.beta_p,FALSE),_xlpm.pdf_x,_xlpm.pdf_z/_xlpm.range_,IFERROR(-SUMPRODUCT(LN(_xlpm.pdf_x)),1000000000000000)))</definedName>
    <definedName name="NLL_Exponential">_xlfn.LAMBDA(_xlpm.data,_xlpm.rate,_xlop.filter,_xlfn.LET(_xlpm.filt_arg,IF(_xlfn.ISOMITTED(_xlpm.filter),ISNUMBER(_xlpm.data),_xlpm.filter),_xlpm.x,_xlfn._xlws.FILTER(_xlpm.data,_xlpm.filt_arg),IFERROR(-SUMPRODUCT(LN(_xludf.EXPON.DIST(_xlpm.x,_xlpm.rate,FALSE))),1000000000000000)))</definedName>
    <definedName name="NLL_Gamma">_xlfn.LAMBDA(_xlpm.data,_xlpm.shape,_xlpm.rate,_xlop.filter,_xlfn.LET(_xlpm.filt_arg,IF(_xlfn.ISOMITTED(_xlpm.filter),ISNUMBER(_xlpm.data),_xlpm.filter),_xlpm.x,_xlfn._xlws.FILTER(_xlpm.data,_xlpm.filt_arg),_xlpm.scale,1/_xlpm.rate,IFERROR(-SUMPRODUCT(LN(_xludf.GAMMA.DIST(_xlpm.x,_xlpm.shape,_xlpm.scale,FALSE))),1000000000000000)))</definedName>
    <definedName name="NLL_Lognormal">_xlfn.LAMBDA(_xlpm.data,_xlpm.meanlog,_xlpm.sdlog,_xlop.filter,_xlfn.LET(_xlpm.filt_arg,IF(_xlfn.ISOMITTED(_xlpm.filter),ISNUMBER(_xlpm.data),_xlpm.filter),_xlpm.x,_xlfn._xlws.FILTER(_xlpm.data,_xlpm.filt_arg),IFERROR(-SUMPRODUCT(LN(_xludf.LOGNORM.DIST(_xlpm.x,_xlpm.meanlog,_xlpm.sdlog,FALSE))),1000000000000000)))</definedName>
    <definedName name="NLL_Normal">_xlfn.LAMBDA(_xlpm.data,_xlpm.mean,_xlpm.sd,_xlop.filter,_xlfn.LET(_xlpm.filt_arg,IF(_xlfn.ISOMITTED(_xlpm.filter),ISNUMBER(_xlpm.data),_xlpm.filter),_xlpm.x,_xlfn._xlws.FILTER(_xlpm.data,_xlpm.filt_arg),IFERROR(-SUMPRODUCT(LN(_xludf.NORM.DIST(_xlpm.x,_xlpm.mean,_xlpm.sd,FALSE))),1000000000000000)))</definedName>
    <definedName name="NLL_Triangular">_xlfn.LAMBDA(_xlpm.data,_xlpm.min_val,_xlpm.mode_val,_xlpm.max_val,_xlop.filter,_xlfn.LET(_xlpm.filt_arg,IF(_xlfn.ISOMITTED(_xlpm.filter),ISNUMBER(_xlpm.data),_xlpm.filter),_xlpm.x,_xlfn._xlws.FILTER(_xlpm.data,_xlpm.filt_arg),_xlpm.range_,_xlpm.max_val-_xlpm.min_val,_xlpm.pdf,IF(_xlpm.x&lt;=_xlpm.mode_val,2*(_xlpm.x-_xlpm.min_val)/(_xlpm.range_*(_xlpm.mode_val-_xlpm.min_val)),2*(_xlpm.max_val-_xlpm.x)/(_xlpm.range_*(_xlpm.max_val-_xlpm.mode_val))),IFERROR(-SUMPRODUCT(LN(_xlpm.pdf)),1000000000000000)))</definedName>
    <definedName name="NLL_Weibull">_xlfn.LAMBDA(_xlpm.data,_xlpm.shape,_xlpm.scale,_xlop.filter,_xlfn.LET(_xlpm.filt_arg,IF(_xlfn.ISOMITTED(_xlpm.filter),ISNUMBER(_xlpm.data),_xlpm.filter),_xlpm.x,_xlfn._xlws.FILTER(_xlpm.data,_xlpm.filt_arg),IFERROR(-SUMPRODUCT(LN(_xludf.WEIBULL.DIST(_xlpm.x,_xlpm.shape,_xlpm.scale,FALSE))),1000000000000000)))</definedName>
    <definedName name="Normal_Scores">_xlfn.LAMBDA(_xlpm.Y,_xlop.Include,_xlfn.LET(_xlpm.filtered,_xlfn._xlws.FILTER(_xlpm.Y,IF(_xlfn.ISOMITTED(_xlpm.Include),TRUE,_xlpm.Include)),_xlpm.n,ROWS(_xlpm.filtered),_xlfn.NORM.S.INV((_xlfn.BYROW(_xlpm.filtered,_xlfn.LAMBDA(_xlpm.v,SUMPRODUCT((_xlpm.filtered&lt;_xlpm.v)*1)))+0.5)/_xlpm.n)))</definedName>
    <definedName name="Observation_Num">_xlfn.LAMBDA(_xlpm.Y,_xlop.Include,_xlfn.SEQUENCE(ROWS(_xlfn._xlws.FILTER(_xlpm.Y,IF(_xlfn.ISOMITTED(_xlpm.Include),TRUE,_xlpm.Include)))))</definedName>
    <definedName name="Observations">_xlfn.LAMBDA(_xlpm.Y,_xlop.Include,_xlfn.LET(_xlpm.filt_arg,IF(_xlfn.ISOMITTED(_xlpm.Include),TRUE,_xlpm.Include),ROWS(_xlfn._xlws.FILTER(_xlpm.Y,_xlpm.filt_arg))))</definedName>
    <definedName name="P_Value_F">_xlfn.LAMBDA(_xlpm.X_s,_xlpm.Y,_xlop.Allow_Intercept,_xlop.Include,_xlfn.LET(_xlpm.allow_arg,IF(_xlfn.ISOMITTED(_xlpm.Allow_Intercept),TRUE,_xlpm.Allow_Intercept),_xlpm.filt_arg,IF(_xlfn.ISOMITTED(_xlpm.Include),TRUE,_xlpm.Include),_xlfn.F.DIST.RT(F_Stat(_xlpm.X_s,_xlpm.Y,_xlpm.allow_arg,_xlpm.filt_arg),DF_Regression(_xlpm.X_s),DF_Residual(_xlpm.X_s,_xlpm.Y,_xlpm.allow_arg,_xlpm.filt_arg))))</definedName>
    <definedName name="P_Values">_xlfn.LAMBDA(_xlpm.X_s,_xlpm.Y,_xlop.Allow_Intercept,_xlop.Include,_xlfn.LET(_xlpm.allow_arg,IF(_xlfn.ISOMITTED(_xlpm.Allow_Intercept),TRUE,_xlpm.Allow_Intercept),_xlpm.filt_arg,IF(_xlfn.ISOMITTED(_xlpm.Include),TRUE,_xlpm.Include),_xlfn.T.DIST.2T(ABS(T_Stats(_xlpm.X_s,_xlpm.Y,_xlpm.allow_arg,_xlpm.filt_arg)),DF_Residual(_xlpm.X_s,_xlpm.Y,_xlpm.allow_arg,_xlpm.filt_arg))))</definedName>
    <definedName name="Partial_Correlation">_xlfn.LAMBDA(_xlpm.X_s,_xlpm.Y,_xlop.Allow_Intercept,_xlop.Include,_xlfn.LET(_xlpm.allow_arg,IF(_xlfn.ISOMITTED(_xlpm.Allow_Intercept),TRUE,_xlpm.Allow_Intercept),_xlpm.filt_arg,IF(_xlfn.ISOMITTED(_xlpm.Include),TRUE,_xlpm.Include),_xlpm.t,T_Stats(_xlpm.X_s,_xlpm.Y,_xlpm.allow_arg,_xlpm.filt_arg),_xlpm.df,DF_Residual(_xlpm.X_s,_xlpm.Y,_xlpm.allow_arg,_xlpm.filt_arg),_xlpm.t/SQRT(_xlpm.t^2+_xlpm.df)))</definedName>
    <definedName name="Partial_R2">_xlfn.LAMBDA(_xlpm.X_s,_xlpm.Y,_xlop.Allow_Intercept,_xlop.Include,_xlfn.LET(_xlpm.allow_arg,IF(_xlfn.ISOMITTED(_xlpm.Allow_Intercept),TRUE,_xlpm.Allow_Intercept),_xlpm.filt_arg,IF(_xlfn.ISOMITTED(_xlpm.Include),TRUE,_xlpm.Include),_xlpm.t,T_Stats(_xlpm.X_s,_xlpm.Y,_xlpm.allow_arg,_xlpm.filt_arg),_xlpm.df,DF_Residual(_xlpm.X_s,_xlpm.Y,_xlpm.allow_arg,_xlpm.filt_arg),_xlpm.t^2/(_xlpm.t^2+_xlpm.df)))</definedName>
    <definedName name="Pearson_R">_xlfn.LAMBDA(_xlpm.X_s,_xlpm.Y,_xlop.Include,_xlfn.LET(_xlpm.filt_arg,IF(_xlfn.ISOMITTED(_xlpm.Include),TRUE,_xlpm.Include),_xlpm.xf,_xlfn._xlws.FILTER(_xlpm.X_s,_xlpm.filt_arg),_xlpm.yf,_xlfn._xlws.FILTER(_xlpm.Y,_xlpm.filt_arg),_xlfn.MAKEARRAY(COLUMNS(_xlpm.X_s),1,_xlfn.LAMBDA(_xlpm.r,_xlpm.c,CORREL(_xlfn.CHOOSECOLS(_xlpm.xf,_xlpm.r),_xlpm.yf)))))</definedName>
    <definedName name="pred_input" localSheetId="5">Regression!$V$12:OFFSET(Regression!$V$12,1,0,COLUMNS(Regression!x_s))</definedName>
    <definedName name="Prediction_Interval">_xlfn.LAMBDA(_xlpm.X_s,_xlpm.Y,_xlpm.X_new,_xlop.Allow_Intercept,_xlop.Include,_xlop.alpha,_xlfn.LET(_xlpm.allow_arg,IF(_xlfn.ISOMITTED(_xlpm.Allow_Intercept),TRUE,_xlpm.Allow_Intercept),_xlpm.filt_arg,IF(_xlfn.ISOMITTED(_xlpm.Include),TRUE,_xlpm.Include),_xlpm.alpha_arg,IF(_xlfn.ISOMITTED(_xlpm.alpha),0.05,_xlpm.alpha),_xlpm.X_design,Design_Matrix(_xlpm.X_s,_xlpm.allow_arg,_xlpm.filt_arg),_xlpm.beta,Coefficients(_xlpm.X_s,_xlpm.Y,_xlpm.allow_arg,_xlpm.filt_arg),_xlpm.s,SE_Regression(_xlpm.X_s,_xlpm.Y,_xlpm.allow_arg,_xlpm.filt_arg),_xlpm.df,DF_Residual(_xlpm.X_s,_xlpm.Y,_xlpm.allow_arg,_xlpm.filt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Predictions">_xlfn.LAMBDA(_xlpm.X_s,_xlpm.Y,_xlop.Allow_Intercept,_xlop.Include,_xlfn.LET(_xlpm.allow_arg,IF(_xlfn.ISOMITTED(_xlpm.Allow_Intercept),TRUE,_xlpm.Allow_Intercept),_xlpm.filt_arg,IF(_xlfn.ISOMITTED(_xlpm.Include),TRUE,_xlpm.Include),MMULT(Design_Matrix(_xlpm.X_s,_xlpm.allow_arg,_xlpm.filt_arg),Coefficients(_xlpm.X_s,_xlpm.Y,_xlpm.allow_arg,_xlpm.filt_arg))))</definedName>
    <definedName name="PRESS">_xlfn.LAMBDA(_xlpm.X_s,_xlpm.Y,_xlop.Allow_Intercept,_xlop.Include,_xlfn.LET(_xlpm.allow_arg,IF(_xlfn.ISOMITTED(_xlpm.Allow_Intercept),TRUE,_xlpm.Allow_Intercept),_xlpm.filt_arg,IF(_xlfn.ISOMITTED(_xlpm.Include),TRUE,_xlpm.Include),_xlpm.e,Residuals(_xlpm.X_s,_xlpm.Y,_xlpm.allow_arg,_xlpm.filt_arg),_xlpm.h,Hat_diagonal(_xlpm.X_s,_xlpm.allow_arg,_xlpm.filt_arg),SUMSQ(_xlpm.e/(1-_xlpm.h))))</definedName>
    <definedName name="QQ_Correlation">_xlfn.LAMBDA(_xlpm.X_s,_xlpm.Y,_xlop.Allow_Intercept,_xlop.Include,_xlfn.LET(_xlpm.allow_arg,IF(_xlfn.ISOMITTED(_xlpm.Allow_Intercept),TRUE,_xlpm.Allow_Intercept),_xlpm.filt_arg,IF(_xlfn.ISOMITTED(_xlpm.Include),TRUE,_xlpm.Include),_xlpm.sr,Scaled_Residuals_Ranked(_xlpm.X_s,_xlpm.Y,_xlpm.allow_arg,_xlpm.filt_arg),_xlpm.n,ROWS(_xlpm.sr),_xlpm.ns,_xlfn.NORM.S.INV((_xlfn.SEQUENCE(_xlpm.n)-0.5)/_xlpm.n),CORREL(_xlpm.sr,_xlpm.ns)))</definedName>
    <definedName name="R_squared">_xlfn.LAMBDA(_xlpm.X_s,_xlpm.Y,_xlop.Allow_Intercept,_xlop.Include,_xlfn.LET(_xlpm.allow_arg,IF(_xlfn.ISOMITTED(_xlpm.Allow_Intercept),TRUE,_xlpm.Allow_Intercept),_xlpm.filt_arg,IF(_xlfn.ISOMITTED(_xlpm.Include),TRUE,_xlpm.Include),INDEX(LINEST(_xlfn._xlws.FILTER(_xlpm.Y,_xlpm.filt_arg),_xlfn._xlws.FILTER(_xlpm.X_s,_xlpm.filt_arg),_xlpm.allow_arg,TRUE),3,1)))</definedName>
    <definedName name="Rank_Fraction">_xlfn.LAMBDA(_xlpm.Y,_xlop.Include,_xlfn.LET(_xlpm.filtered,_xlfn._xlws.FILTER(_xlpm.Y,IF(_xlfn.ISOMITTED(_xlpm.Include),TRUE,_xlpm.Include)),_xlpm.n,ROWS(_xlpm.filtered),_xlfn.BYROW(_xlpm.filtered,_xlfn.LAMBDA(_xlpm.v,SUMPRODUCT((_xlpm.filtered&lt;=_xlpm.v)*1)))/_xlpm.n))</definedName>
    <definedName name="RegChartActY" localSheetId="5">OFFSET(Regression!$X$2,1,0,MAX(IFERROR(Regression!$M$8,1),1),1)</definedName>
    <definedName name="RegChartCookDist" localSheetId="5">OFFSET(Regression!$AD$2,1,0,MAX(IFERROR(Regression!$M$8,1),1),1)</definedName>
    <definedName name="RegChartFitY" localSheetId="5">OFFSET(Regression!$Y$2,1,0,MAX(IFERROR(Regression!$M$8,1),1),1)</definedName>
    <definedName name="RegChartLeverage" localSheetId="5">OFFSET(Regression!$AB$2,1,0,MAX(IFERROR(Regression!$M$8,1),1),1)</definedName>
    <definedName name="RegChartPRESSResid" localSheetId="5">OFFSET(Regression!$AH$2,1,0,MAX(IFERROR(Regression!$M$8,1),1),1)</definedName>
    <definedName name="RegChartQQX" localSheetId="5">OFFSET(Regression!$AE$2,1,0,MAX(IFERROR(Regression!$M$8,1),1),1)</definedName>
    <definedName name="RegChartQQY" localSheetId="5">OFFSET(Regression!$AF$2,1,0,MAX(IFERROR(Regression!$M$8,1),1),1)</definedName>
    <definedName name="RegChartResid" localSheetId="5">OFFSET(Regression!$Z$2,1,0,MAX(IFERROR(Regression!$M$8,1),1),1)</definedName>
    <definedName name="RegChartScaleLoc" localSheetId="5">OFFSET(Regression!$AG$2,1,0,MAX(IFERROR(Regression!$M$8,1),1),1)</definedName>
    <definedName name="RegChartStudResid" localSheetId="5">OFFSET(Regression!$AC$2,1,0,MAX(IFERROR(Regression!$M$8,1),1),1)</definedName>
    <definedName name="Regression_Sample_Include" localSheetId="5">LifeExpectancyData[Full_Data]</definedName>
    <definedName name="Residuals">_xlfn.LAMBDA(_xlpm.X_s,_xlpm.Y,_xlop.Allow_Intercept,_xlop.Include,_xlfn.LET(_xlpm.allow_arg,IF(_xlfn.ISOMITTED(_xlpm.Allow_Intercept),TRUE,_xlpm.Allow_Intercept),_xlpm.filt_arg,IF(_xlfn.ISOMITTED(_xlpm.Include),TRUE,_xlpm.Include),_xlfn._xlws.FILTER(_xlpm.Y,_xlpm.filt_arg)-Predictions(_xlpm.X_s,_xlpm.Y,_xlpm.allow_arg,_xlpm.filt_arg)))</definedName>
    <definedName name="Scaled_Residuals">_xlfn.LAMBDA(_xlpm.X_s,_xlpm.Y,_xlop.Allow_Intercept,_xlop.Include,_xlfn.LET(_xlpm.allow_arg,IF(_xlfn.ISOMITTED(_xlpm.Allow_Intercept),TRUE,_xlpm.Allow_Intercept),_xlpm.filt_arg,IF(_xlfn.ISOMITTED(_xlpm.Include),TRUE,_xlpm.Include),Residuals(_xlpm.X_s,_xlpm.Y,_xlpm.allow_arg,_xlpm.filt_arg)/SE_Regression(_xlpm.X_s,_xlpm.Y,_xlpm.allow_arg,_xlpm.filt_arg)))</definedName>
    <definedName name="Scaled_Residuals_Ranked">_xlfn.LAMBDA(_xlpm.X_s,_xlpm.Y,_xlop.Allow_Intercept,_xlop.Include,_xlfn.LET(_xlpm.allow_arg,IF(_xlfn.ISOMITTED(_xlpm.Allow_Intercept),TRUE,_xlpm.Allow_Intercept),_xlpm.filt_arg,IF(_xlfn.ISOMITTED(_xlpm.Include),TRUE,_xlpm.Include),_xlfn._xlws.SORT(Scaled_Residuals(_xlpm.X_s,_xlpm.Y,_xlpm.allow_arg,_xlpm.filt_arg))))</definedName>
    <definedName name="Scott_Bins">_xlfn.LAMBDA(_xlpm.data,_xlop.filter,_xlfn.LET(_xlpm.filt_arg,IF(_xlfn.ISOMITTED(_xlpm.filter),ISNUMBER(_xlpm.data),_xlpm.filter),_xlpm.x,_xlfn._xlws.FILTER(_xlpm.data,_xlpm.filt_arg),_xlpm.n,COUNT(_xlpm.x),_xlpm.sd,_xludf.STDEV.S(_xlpm.x),_xlpm.width,3.49*_xlpm.sd*_xlpm.n^(-1/3),_xlpm.range_,MAX(_xlpm.x)-MIN(_xlpm.x),IF(_xlpm.sd=0,1,CEILING(_xlpm.range_/_xlpm.width,1))))</definedName>
    <definedName name="SE_Coefficients">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TRUE),_xlpm.ses,INDEX(_xlpm.ls,2),_xlpm.k,COLUMNS(_xlpm.X_s),TRANSPOSE(IF(_xlpm.allow_arg,_xlfn.HSTACK(INDEX(_xlpm.ses,1,_xlpm.k+1),_xlfn.CHOOSECOLS(_xlpm.ses,_xlfn.SEQUENCE(1,_xlpm.k,_xlpm.k,-1))),_xlfn.CHOOSECOLS(_xlpm.ses,_xlfn.SEQUENCE(1,_xlpm.k,_xlpm.k,-1))))))</definedName>
    <definedName name="SE_Regression">_xlfn.LAMBDA(_xlpm.X_s,_xlpm.Y,_xlop.Allow_Intercept,_xlop.Include,_xlfn.LET(_xlpm.allow_arg,IF(_xlfn.ISOMITTED(_xlpm.Allow_Intercept),TRUE,_xlpm.Allow_Intercept),_xlpm.filt_arg,IF(_xlfn.ISOMITTED(_xlpm.Include),TRUE,_xlpm.Include),SQRT(SS_Residual(_xlpm.X_s,_xlpm.Y,_xlpm.allow_arg,_xlpm.filt_arg)/DF_Residual(_xlpm.X_s,_xlpm.Y,_xlpm.allow_arg,_xlpm.filt_arg))))</definedName>
    <definedName name="Skewness">_xlfn.LAMBDA(_xlpm.X_s,_xlop.Include,_xlfn.LET(_xlpm.filt_arg,IF(_xlfn.ISOMITTED(_xlpm.Include),TRUE,_xlpm.Include),_xlpm.xf,_xlfn._xlws.FILTER(_xlpm.X_s,_xlpm.filt_arg),_xlfn.MAKEARRAY(COLUMNS(_xlpm.X_s),1,_xlfn.LAMBDA(_xlpm.r,_xlpm.c,SKEW(_xlfn.CHOOSECOLS(_xlpm.xf,_xlpm.r))))))</definedName>
    <definedName name="Spearman_R">_xlfn.LAMBDA(_xlpm.xf,_xlpm.yf,_xlop.Include,_xlfn.LET(_xlpm.baseFilter,IF(_xlfn.ISOMITTED(_xlpm.Include),TRUE,_xlpm.Include),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S_Regression">_xlfn.LAMBDA(_xlpm.X_s,_xlpm.Y,_xlop.Allow_Intercept,_xlop.Include,_xlfn.LET(_xlpm.allow_arg,IF(_xlfn.ISOMITTED(_xlpm.Allow_Intercept),TRUE,_xlpm.Allow_Intercept),_xlpm.filt_arg,IF(_xlfn.ISOMITTED(_xlpm.Include),TRUE,_xlpm.Include),SS_Total(_xlpm.Y,_xlpm.allow_arg,_xlpm.filt_arg)*R_squared(_xlpm.X_s,_xlpm.Y,_xlpm.allow_arg,_xlpm.filt_arg)))</definedName>
    <definedName name="SS_Residual">_xlfn.LAMBDA(_xlpm.X_s,_xlpm.Y,_xlop.Allow_Intercept,_xlop.Include,_xlfn.LET(_xlpm.allow_arg,IF(_xlfn.ISOMITTED(_xlpm.Allow_Intercept),TRUE,_xlpm.Allow_Intercept),_xlpm.filt_arg,IF(_xlfn.ISOMITTED(_xlpm.Include),TRUE,_xlpm.Include),SS_Total(_xlpm.Y,_xlpm.allow_arg,_xlpm.filt_arg)*(1-R_squared(_xlpm.X_s,_xlpm.Y,_xlpm.allow_arg,_xlpm.filt_arg))))</definedName>
    <definedName name="SS_Total">_xlfn.LAMBDA(_xlpm.Y,_xlop.Allow_Intercept,_xlop.Include,_xlfn.LET(_xlpm.allow_arg,IF(_xlfn.ISOMITTED(_xlpm.Allow_Intercept),TRUE,_xlpm.Allow_Intercept),_xlpm.filt_arg,IF(_xlfn.ISOMITTED(_xlpm.Include),TRUE,_xlpm.Include),_xlpm.y_filt,_xlfn._xlws.FILTER(_xlpm.Y,_xlpm.filt_arg),IF(_xlpm.allow_arg,DEVSQ(_xlpm.y_filt),SUMSQ(_xlpm.y_filt))))</definedName>
    <definedName name="Studentized_Residuals">_xlfn.LAMBDA(_xlpm.X_s,_xlpm.Y,_xlop.Allow_Intercept,_xlop.Include,_xlfn.LET(_xlpm.allow_arg,IF(_xlfn.ISOMITTED(_xlpm.Allow_Intercept),TRUE,_xlpm.Allow_Intercept),_xlpm.filt_arg,IF(_xlfn.ISOMITTED(_xlpm.Include),TRUE,_xlpm.Include),_xlpm.e,Residuals(_xlpm.X_s,_xlpm.Y,_xlpm.allow_arg,_xlpm.filt_arg),_xlpm.se,SE_Regression(_xlpm.X_s,_xlpm.Y,_xlpm.allow_arg,_xlpm.filt_arg),_xlpm.h,Hat_diagonal(_xlpm.X_s,_xlpm.allow_arg,_xlpm.filt_arg),_xlpm.e/(_xlpm.se*SQRT(1-_xlpm.h))))</definedName>
    <definedName name="Studentized_Residuals_Ranked">_xlfn.LAMBDA(_xlpm.X_s,_xlpm.Y,_xlop.Allow_Intercept,_xlop.Include,_xlfn.LET(_xlpm.allow_arg,IF(_xlfn.ISOMITTED(_xlpm.Allow_Intercept),TRUE,_xlpm.Allow_Intercept),_xlpm.filt_arg,IF(_xlfn.ISOMITTED(_xlpm.Include),TRUE,_xlpm.Include),_xlfn._xlws.SORT(Studentized_Residuals(_xlpm.X_s,_xlpm.Y,_xlpm.allow_arg,_xlpm.filt_arg))))</definedName>
    <definedName name="Sturges_Bins">_xlfn.LAMBDA(_xlpm.data,_xlop.filter,_xlfn.LET(_xlpm.filt_arg,IF(_xlfn.ISOMITTED(_xlpm.filter),ISNUMBER(_xlpm.data),_xlpm.filter),_xlpm.x,_xlfn._xlws.FILTER(_xlpm.data,_xlpm.filt_arg),_xlpm.n,COUNT(_xlpm.x),CEILING(LOG(_xlpm.n,2)+1,1)))</definedName>
    <definedName name="T_Stats">_xlfn.LAMBDA(_xlpm.X_s,_xlpm.Y,_xlop.Allow_Intercept,_xlop.Include,_xlfn.LET(_xlpm.allow_arg,IF(_xlfn.ISOMITTED(_xlpm.Allow_Intercept),TRUE,_xlpm.Allow_Intercept),_xlpm.filt_arg,IF(_xlfn.ISOMITTED(_xlpm.Include),TRUE,_xlpm.Include),Coefficients(_xlpm.X_s,_xlpm.Y,_xlpm.allow_arg,_xlpm.filt_arg)/SE_Coefficients(_xlpm.X_s,_xlpm.Y,_xlpm.allow_arg,_xlpm.filt_arg)))</definedName>
    <definedName name="This_row">_xlfn.LAMBDA(_xlpm.array,_xlfn.SEQUENCE(ROWS(_xlpm.array)))</definedName>
    <definedName name="Tolerance">_xlfn.LAMBDA(_xlpm.X_s,_xlop.Allow_Intercept,_xlop.Include,1/VIF(_xlpm.X_s,_xlpm.Allow_Intercept,_xlpm.Include))</definedName>
    <definedName name="UV_Data" localSheetId="6">_xlfn.ANCHORARRAY(Univariate!$A$4)</definedName>
    <definedName name="UV_FD_Counts" localSheetId="6">OFFSET(Univariate!$M$5,0,0,n_histogram_bins(Univariate!UV_Data,"FD",Univariate!UV_Include),1)</definedName>
    <definedName name="UV_FD_Edges" localSheetId="6">OFFSET(Univariate!$L$5,0,0,n_histogram_bins(Univariate!UV_Data,"FD",Univariate!UV_Include),1)</definedName>
    <definedName name="UV_Include" localSheetId="6">LifeExpectancyData[Full_Data]</definedName>
    <definedName name="UV_n" localSheetId="6">IFERROR(COUNT(_xlfn._xlws.FILTER(_xlfn.ANCHORARRAY(Univariate!$A$4),Univariate!UV_Include)),0)</definedName>
    <definedName name="UV_Scott_Counts" localSheetId="6">OFFSET(Univariate!$J$5,0,0,n_histogram_bins(Univariate!UV_Data,"Scott",Univariate!UV_Include),1)</definedName>
    <definedName name="UV_Scott_Edges" localSheetId="6">OFFSET(Univariate!$I$5,0,0,n_histogram_bins(Univariate!UV_Data,"Scott",Univariate!UV_Include),1)</definedName>
    <definedName name="UV_Sturges_Counts" localSheetId="6">OFFSET(Univariate!$G$5,0,0,n_histogram_bins(Univariate!UV_Data,"Sturges",Univariate!UV_Include),1)</definedName>
    <definedName name="UV_Sturges_Edges" localSheetId="6">OFFSET(Univariate!$F$5,0,0,n_histogram_bins(Univariate!UV_Data,"Sturges",Univariate!UV_Include),1)</definedName>
    <definedName name="UV_WB_S1" localSheetId="6">Univariate!$AC$10:$AV$29</definedName>
    <definedName name="UV_WB_S2" localSheetId="6">Univariate!$AY$10:$BR$29</definedName>
    <definedName name="VIF">_xlfn.LAMBDA(_xlpm.X_s,_xlop.Allow_Intercept,_xlop.Include,_xlfn.LET(_xlpm.filt_arg,IF(_xlfn.ISOMITTED(_xlpm.Include),TRUE,_xlpm.Include),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x_s" localSheetId="5">_xlfn.LET(_xlpm.n,COLUMNS(Regression!All_Xs),_xlpm.sel,IFERROR(_xlfn._xlws.FILTER(_xlfn.SEQUENCE(_xlpm.n),_xlfn.TAKE(Regression!Ind_Var_Include,_xlpm.n)),1),_xlfn.CHOOSECOLS(Regression!All_Xs,_xlpm.sel))</definedName>
    <definedName name="y" localSheetId="5">LifeExpectancyData[Life expectancy]</definedName>
    <definedName name="Y_Ranked">_xlfn.LAMBDA(_xlpm.Y,_xlop.Include,_xlfn._xlws.SORT(_xlfn._xlws.FILTER(_xlpm.Y,IF(_xlfn.ISOMITTED(_xlpm.Include),TRUE,_xlpm.Include))))</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 i="10" l="1" a="1"/>
  <c r="M3" i="10" a="1"/>
  <c r="J3" i="10" a="1"/>
  <c r="B4" i="10" a="1"/>
  <c r="D15" i="10" a="1"/>
  <c r="D14" i="10"/>
  <c r="D13" i="10" a="1"/>
  <c r="D12" i="10" a="1"/>
  <c r="D11" i="10"/>
  <c r="AX10" i="10" a="1"/>
  <c r="AB10" i="10" a="1"/>
  <c r="W10" i="10" a="1"/>
  <c r="T10" i="10"/>
  <c r="R10" i="10"/>
  <c r="D10" i="10"/>
  <c r="AY9" i="10" a="1"/>
  <c r="AX9" i="10" a="1"/>
  <c r="AC9" i="10" a="1"/>
  <c r="AB9" i="10" a="1"/>
  <c r="W9" i="10" a="1"/>
  <c r="V9" i="10"/>
  <c r="T9" i="10"/>
  <c r="R9" i="10"/>
  <c r="D9" i="10"/>
  <c r="AY8" i="10" a="1"/>
  <c r="AX8" i="10" a="1"/>
  <c r="AC8" i="10" a="1"/>
  <c r="AB8" i="10" a="1"/>
  <c r="Z8" i="10" a="1"/>
  <c r="Y8" i="10" a="1"/>
  <c r="W8" i="10" a="1"/>
  <c r="V8" i="10"/>
  <c r="T8" i="10"/>
  <c r="R8" i="10"/>
  <c r="D8" i="10"/>
  <c r="BA7" i="10" a="1"/>
  <c r="AY7" i="10" a="1"/>
  <c r="AE7" i="10" a="1"/>
  <c r="AC7" i="10" a="1"/>
  <c r="W7" i="10" a="1"/>
  <c r="R7" i="10"/>
  <c r="D7" i="10"/>
  <c r="AY6" i="10"/>
  <c r="AC6" i="10"/>
  <c r="W6" i="10" a="1"/>
  <c r="T6" i="10" a="1"/>
  <c r="R6" i="10" a="1"/>
  <c r="D6" i="10"/>
  <c r="AZ5" i="10"/>
  <c r="AY5" i="10"/>
  <c r="AD5" i="10"/>
  <c r="W5" i="10" a="1"/>
  <c r="T5" i="10"/>
  <c r="R5" i="10"/>
  <c r="L5" i="10" a="1"/>
  <c r="I5" i="10" a="1"/>
  <c r="F5" i="10" a="1"/>
  <c r="D5" i="10"/>
  <c r="AZ4" i="10"/>
  <c r="AY4" i="10"/>
  <c r="D4" i="10"/>
  <c r="A4" i="10" a="1"/>
  <c r="W2939" i="2"/>
  <c r="W2938" i="2"/>
  <c r="W2937" i="2"/>
  <c r="W2936" i="2"/>
  <c r="W2935" i="2"/>
  <c r="W2934" i="2"/>
  <c r="W2933" i="2"/>
  <c r="W2932" i="2"/>
  <c r="W2931" i="2"/>
  <c r="W2930" i="2"/>
  <c r="W2929" i="2"/>
  <c r="W2928" i="2"/>
  <c r="W2927" i="2"/>
  <c r="W2926" i="2"/>
  <c r="W2925" i="2"/>
  <c r="W2924" i="2"/>
  <c r="W2923" i="2"/>
  <c r="W2922" i="2"/>
  <c r="W2921" i="2"/>
  <c r="W2920" i="2"/>
  <c r="W2919" i="2"/>
  <c r="W2918" i="2"/>
  <c r="W2917" i="2"/>
  <c r="W2916" i="2"/>
  <c r="W2915" i="2"/>
  <c r="W2914" i="2"/>
  <c r="W2913" i="2"/>
  <c r="W2912" i="2"/>
  <c r="W2911" i="2"/>
  <c r="W2910" i="2"/>
  <c r="W2909" i="2"/>
  <c r="W2908" i="2"/>
  <c r="W2907" i="2"/>
  <c r="W2906" i="2"/>
  <c r="W2905" i="2"/>
  <c r="W2904" i="2"/>
  <c r="W2903" i="2"/>
  <c r="W2902" i="2"/>
  <c r="W2901" i="2"/>
  <c r="W2900" i="2"/>
  <c r="W2899" i="2"/>
  <c r="W2898" i="2"/>
  <c r="W2897" i="2"/>
  <c r="W2896" i="2"/>
  <c r="W2895" i="2"/>
  <c r="W2894" i="2"/>
  <c r="W2893" i="2"/>
  <c r="W2892" i="2"/>
  <c r="W2891" i="2"/>
  <c r="W2890" i="2"/>
  <c r="W2889" i="2"/>
  <c r="W2888" i="2"/>
  <c r="W2887" i="2"/>
  <c r="W2886" i="2"/>
  <c r="W2885" i="2"/>
  <c r="W2884" i="2"/>
  <c r="W2883" i="2"/>
  <c r="W2882" i="2"/>
  <c r="W2881" i="2"/>
  <c r="W2880" i="2"/>
  <c r="W2879" i="2"/>
  <c r="W2878" i="2"/>
  <c r="W2877" i="2"/>
  <c r="W2876" i="2"/>
  <c r="W2875" i="2"/>
  <c r="W2874" i="2"/>
  <c r="W2873" i="2"/>
  <c r="W2872" i="2"/>
  <c r="W2871" i="2"/>
  <c r="W2870" i="2"/>
  <c r="W2869" i="2"/>
  <c r="W2868" i="2"/>
  <c r="W2867" i="2"/>
  <c r="W2866" i="2"/>
  <c r="W2865" i="2"/>
  <c r="W2864" i="2"/>
  <c r="W2863" i="2"/>
  <c r="W2862" i="2"/>
  <c r="W2861" i="2"/>
  <c r="W2860" i="2"/>
  <c r="W2859" i="2"/>
  <c r="W2858" i="2"/>
  <c r="W2857" i="2"/>
  <c r="W2856" i="2"/>
  <c r="W2855" i="2"/>
  <c r="W2854" i="2"/>
  <c r="W2853" i="2"/>
  <c r="W2852" i="2"/>
  <c r="W2851" i="2"/>
  <c r="W2850" i="2"/>
  <c r="W2849" i="2"/>
  <c r="W2848" i="2"/>
  <c r="W2847" i="2"/>
  <c r="W2846" i="2"/>
  <c r="W2845" i="2"/>
  <c r="W2844" i="2"/>
  <c r="W2843" i="2"/>
  <c r="W2842" i="2"/>
  <c r="W2841" i="2"/>
  <c r="W2840" i="2"/>
  <c r="W2839" i="2"/>
  <c r="W2838" i="2"/>
  <c r="W2837" i="2"/>
  <c r="W2836" i="2"/>
  <c r="W2835" i="2"/>
  <c r="W2834" i="2"/>
  <c r="W2833" i="2"/>
  <c r="W2832" i="2"/>
  <c r="W2831" i="2"/>
  <c r="W2830" i="2"/>
  <c r="W2829" i="2"/>
  <c r="W2828" i="2"/>
  <c r="W2827" i="2"/>
  <c r="W2826" i="2"/>
  <c r="W2825" i="2"/>
  <c r="W2824" i="2"/>
  <c r="W2823" i="2"/>
  <c r="W2822" i="2"/>
  <c r="W2821" i="2"/>
  <c r="W2820" i="2"/>
  <c r="W2819" i="2"/>
  <c r="W2818" i="2"/>
  <c r="W2817" i="2"/>
  <c r="W2816" i="2"/>
  <c r="W2815" i="2"/>
  <c r="W2814" i="2"/>
  <c r="W2813" i="2"/>
  <c r="W2812" i="2"/>
  <c r="W2811" i="2"/>
  <c r="W2810" i="2"/>
  <c r="W2809" i="2"/>
  <c r="W2808" i="2"/>
  <c r="W2807" i="2"/>
  <c r="W2806" i="2"/>
  <c r="W2805" i="2"/>
  <c r="W2804" i="2"/>
  <c r="W2803" i="2"/>
  <c r="W2802" i="2"/>
  <c r="W2801" i="2"/>
  <c r="W2800" i="2"/>
  <c r="W2799" i="2"/>
  <c r="W2798" i="2"/>
  <c r="W2797" i="2"/>
  <c r="W2796" i="2"/>
  <c r="W2795" i="2"/>
  <c r="W2794" i="2"/>
  <c r="W2793" i="2"/>
  <c r="W2792" i="2"/>
  <c r="W2791" i="2"/>
  <c r="W2790" i="2"/>
  <c r="W2789" i="2"/>
  <c r="W2788" i="2"/>
  <c r="W2787" i="2"/>
  <c r="W2786" i="2"/>
  <c r="W2785" i="2"/>
  <c r="W2784" i="2"/>
  <c r="W2783" i="2"/>
  <c r="W2782" i="2"/>
  <c r="W2781" i="2"/>
  <c r="W2780" i="2"/>
  <c r="W2779" i="2"/>
  <c r="W2778" i="2"/>
  <c r="W2777" i="2"/>
  <c r="W2776" i="2"/>
  <c r="W2775" i="2"/>
  <c r="W2774" i="2"/>
  <c r="W2773" i="2"/>
  <c r="W2772" i="2"/>
  <c r="W2771" i="2"/>
  <c r="W2770" i="2"/>
  <c r="W2769" i="2"/>
  <c r="W2768" i="2"/>
  <c r="W2767" i="2"/>
  <c r="W2766" i="2"/>
  <c r="W2765" i="2"/>
  <c r="W2764" i="2"/>
  <c r="W2763" i="2"/>
  <c r="W2762" i="2"/>
  <c r="W2761" i="2"/>
  <c r="W2760" i="2"/>
  <c r="W2759" i="2"/>
  <c r="W2758" i="2"/>
  <c r="W2757" i="2"/>
  <c r="W2756" i="2"/>
  <c r="W2755" i="2"/>
  <c r="W2754" i="2"/>
  <c r="W2753" i="2"/>
  <c r="W2752" i="2"/>
  <c r="W2751" i="2"/>
  <c r="W2750" i="2"/>
  <c r="W2749" i="2"/>
  <c r="W2748" i="2"/>
  <c r="W2747" i="2"/>
  <c r="W2746" i="2"/>
  <c r="W2745" i="2"/>
  <c r="W2744" i="2"/>
  <c r="W2743" i="2"/>
  <c r="W2742" i="2"/>
  <c r="W2741" i="2"/>
  <c r="W2740" i="2"/>
  <c r="W2739" i="2"/>
  <c r="W2738" i="2"/>
  <c r="W2737" i="2"/>
  <c r="W2736" i="2"/>
  <c r="W2735" i="2"/>
  <c r="W2734" i="2"/>
  <c r="W2733" i="2"/>
  <c r="W2732" i="2"/>
  <c r="W2731" i="2"/>
  <c r="W2730" i="2"/>
  <c r="W2729" i="2"/>
  <c r="W2728" i="2"/>
  <c r="W2727" i="2"/>
  <c r="W2726" i="2"/>
  <c r="W2725" i="2"/>
  <c r="W2724" i="2"/>
  <c r="W2723" i="2"/>
  <c r="W2722" i="2"/>
  <c r="W2721" i="2"/>
  <c r="W2720" i="2"/>
  <c r="W2719" i="2"/>
  <c r="W2718" i="2"/>
  <c r="W2717" i="2"/>
  <c r="W2716" i="2"/>
  <c r="W2715" i="2"/>
  <c r="W2714" i="2"/>
  <c r="W2713" i="2"/>
  <c r="W2712" i="2"/>
  <c r="W2711" i="2"/>
  <c r="W2710" i="2"/>
  <c r="W2709" i="2"/>
  <c r="W2708" i="2"/>
  <c r="W2707" i="2"/>
  <c r="W2706" i="2"/>
  <c r="W2705" i="2"/>
  <c r="W2704" i="2"/>
  <c r="W2703" i="2"/>
  <c r="W2702" i="2"/>
  <c r="W2701" i="2"/>
  <c r="W2700" i="2"/>
  <c r="W2699" i="2"/>
  <c r="W2698" i="2"/>
  <c r="W2697" i="2"/>
  <c r="W2696" i="2"/>
  <c r="W2695" i="2"/>
  <c r="W2694" i="2"/>
  <c r="W2693" i="2"/>
  <c r="W2692" i="2"/>
  <c r="W2691" i="2"/>
  <c r="W2690" i="2"/>
  <c r="W2689" i="2"/>
  <c r="W2688" i="2"/>
  <c r="W2687" i="2"/>
  <c r="W2686" i="2"/>
  <c r="W2685" i="2"/>
  <c r="W2684" i="2"/>
  <c r="W2683" i="2"/>
  <c r="W2682" i="2"/>
  <c r="W2681" i="2"/>
  <c r="W2680" i="2"/>
  <c r="W2679" i="2"/>
  <c r="W2678" i="2"/>
  <c r="W2677" i="2"/>
  <c r="W2676" i="2"/>
  <c r="W2675" i="2"/>
  <c r="W2674" i="2"/>
  <c r="W2673" i="2"/>
  <c r="W2672" i="2"/>
  <c r="W2671" i="2"/>
  <c r="W2670" i="2"/>
  <c r="W2669" i="2"/>
  <c r="W2668" i="2"/>
  <c r="W2667" i="2"/>
  <c r="W2666" i="2"/>
  <c r="W2665" i="2"/>
  <c r="W2664" i="2"/>
  <c r="W2663" i="2"/>
  <c r="W2662" i="2"/>
  <c r="W2661" i="2"/>
  <c r="W2660" i="2"/>
  <c r="W2659" i="2"/>
  <c r="W2658" i="2"/>
  <c r="W2657" i="2"/>
  <c r="W2656" i="2"/>
  <c r="W2655" i="2"/>
  <c r="W2654" i="2"/>
  <c r="W2653" i="2"/>
  <c r="W2652" i="2"/>
  <c r="W2651" i="2"/>
  <c r="W2650" i="2"/>
  <c r="W2649" i="2"/>
  <c r="W2648" i="2"/>
  <c r="W2647" i="2"/>
  <c r="W2646" i="2"/>
  <c r="W2645" i="2"/>
  <c r="W2644" i="2"/>
  <c r="W2643" i="2"/>
  <c r="W2642" i="2"/>
  <c r="W2641" i="2"/>
  <c r="W2640" i="2"/>
  <c r="W2639" i="2"/>
  <c r="W2638" i="2"/>
  <c r="W2637" i="2"/>
  <c r="W2636" i="2"/>
  <c r="W2635" i="2"/>
  <c r="W2634" i="2"/>
  <c r="W2633" i="2"/>
  <c r="W2632" i="2"/>
  <c r="W2631" i="2"/>
  <c r="W2630" i="2"/>
  <c r="W2629" i="2"/>
  <c r="W2628" i="2"/>
  <c r="W2627" i="2"/>
  <c r="W2626" i="2"/>
  <c r="W2625" i="2"/>
  <c r="W2624" i="2"/>
  <c r="W2623" i="2"/>
  <c r="W2622" i="2"/>
  <c r="W2621" i="2"/>
  <c r="W2620" i="2"/>
  <c r="W2619" i="2"/>
  <c r="W2618" i="2"/>
  <c r="W2617" i="2"/>
  <c r="W2616" i="2"/>
  <c r="W2615" i="2"/>
  <c r="W2614" i="2"/>
  <c r="W2613" i="2"/>
  <c r="W2612" i="2"/>
  <c r="W2611" i="2"/>
  <c r="W2610" i="2"/>
  <c r="W2609" i="2"/>
  <c r="W2608" i="2"/>
  <c r="W2607" i="2"/>
  <c r="W2606" i="2"/>
  <c r="W2605" i="2"/>
  <c r="W2604" i="2"/>
  <c r="W2603" i="2"/>
  <c r="W2602" i="2"/>
  <c r="W2601" i="2"/>
  <c r="W2600" i="2"/>
  <c r="W2599" i="2"/>
  <c r="W2598" i="2"/>
  <c r="W2597" i="2"/>
  <c r="W2596" i="2"/>
  <c r="W2595" i="2"/>
  <c r="W2594" i="2"/>
  <c r="W2593" i="2"/>
  <c r="W2592" i="2"/>
  <c r="W2591" i="2"/>
  <c r="W2590" i="2"/>
  <c r="W2589" i="2"/>
  <c r="W2588" i="2"/>
  <c r="W2587" i="2"/>
  <c r="W2586" i="2"/>
  <c r="W2585" i="2"/>
  <c r="W2584" i="2"/>
  <c r="W2583" i="2"/>
  <c r="W2582" i="2"/>
  <c r="W2581" i="2"/>
  <c r="W2580" i="2"/>
  <c r="W2579" i="2"/>
  <c r="W2578" i="2"/>
  <c r="W2577" i="2"/>
  <c r="W2576" i="2"/>
  <c r="W2575" i="2"/>
  <c r="W2574" i="2"/>
  <c r="W2573" i="2"/>
  <c r="W2572" i="2"/>
  <c r="W2571" i="2"/>
  <c r="W2570" i="2"/>
  <c r="W2569" i="2"/>
  <c r="W2568" i="2"/>
  <c r="W2567" i="2"/>
  <c r="W2566" i="2"/>
  <c r="W2565" i="2"/>
  <c r="W2564" i="2"/>
  <c r="W2563" i="2"/>
  <c r="W2562" i="2"/>
  <c r="W2561" i="2"/>
  <c r="W2560" i="2"/>
  <c r="W2559" i="2"/>
  <c r="W2558" i="2"/>
  <c r="W2557" i="2"/>
  <c r="W2556" i="2"/>
  <c r="W2555" i="2"/>
  <c r="W2554" i="2"/>
  <c r="W2553" i="2"/>
  <c r="W2552" i="2"/>
  <c r="W2551" i="2"/>
  <c r="W2550" i="2"/>
  <c r="W2549" i="2"/>
  <c r="W2548" i="2"/>
  <c r="W2547" i="2"/>
  <c r="W2546" i="2"/>
  <c r="W2545" i="2"/>
  <c r="W2544" i="2"/>
  <c r="W2543" i="2"/>
  <c r="W2542" i="2"/>
  <c r="W2541" i="2"/>
  <c r="W2540" i="2"/>
  <c r="W2539" i="2"/>
  <c r="W2538" i="2"/>
  <c r="W2537" i="2"/>
  <c r="W2536" i="2"/>
  <c r="W2535" i="2"/>
  <c r="W2534" i="2"/>
  <c r="W2533" i="2"/>
  <c r="W2532" i="2"/>
  <c r="W2531" i="2"/>
  <c r="W2530" i="2"/>
  <c r="W2529" i="2"/>
  <c r="W2528" i="2"/>
  <c r="W2527" i="2"/>
  <c r="W2526" i="2"/>
  <c r="W2525" i="2"/>
  <c r="W2524" i="2"/>
  <c r="W2523" i="2"/>
  <c r="W2522" i="2"/>
  <c r="W2521" i="2"/>
  <c r="W2520" i="2"/>
  <c r="W2519" i="2"/>
  <c r="W2518" i="2"/>
  <c r="W2517" i="2"/>
  <c r="W2516" i="2"/>
  <c r="W2515" i="2"/>
  <c r="W2514" i="2"/>
  <c r="W2513" i="2"/>
  <c r="W2512" i="2"/>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W2" i="2"/>
  <c r="V30" i="7" a="1"/>
  <c r="V29" i="7" a="1"/>
  <c r="V28" i="7" a="1"/>
  <c r="V27" i="7" a="1"/>
  <c r="V26" i="7" a="1"/>
  <c r="V25" i="7" a="1"/>
  <c r="V24" i="7" a="1"/>
  <c r="V23" i="7" a="1"/>
  <c r="V22" i="7" a="1"/>
  <c r="V21" i="7" a="1"/>
  <c r="S21" i="7" a="1"/>
  <c r="R21" i="7" a="1"/>
  <c r="Q21" i="7" a="1"/>
  <c r="P21" i="7" a="1"/>
  <c r="O21" i="7" a="1"/>
  <c r="N21" i="7" a="1"/>
  <c r="M21" i="7" a="1"/>
  <c r="L21" i="7" a="1"/>
  <c r="V20" i="7" a="1"/>
  <c r="V19" i="7" a="1"/>
  <c r="V18" i="7" a="1"/>
  <c r="V17" i="7" a="1"/>
  <c r="N17" i="7" a="1"/>
  <c r="M17" i="7" a="1"/>
  <c r="V16" i="7" a="1"/>
  <c r="O16" i="7" a="1"/>
  <c r="N16" i="7" a="1"/>
  <c r="M16" i="7" a="1"/>
  <c r="V15" i="7" a="1"/>
  <c r="Q15" i="7" a="1"/>
  <c r="P15" i="7" a="1"/>
  <c r="O15" i="7" a="1"/>
  <c r="N15" i="7" a="1"/>
  <c r="M15" i="7" a="1"/>
  <c r="V14" i="7" a="1"/>
  <c r="V13" i="7" a="1"/>
  <c r="U13" i="7" a="1"/>
  <c r="V12" i="7"/>
  <c r="P10" i="7" a="1"/>
  <c r="P9" i="7" a="1"/>
  <c r="P8" i="7" a="1"/>
  <c r="M8" i="7" a="1"/>
  <c r="P7" i="7" a="1"/>
  <c r="M7" i="7" a="1"/>
  <c r="P6" i="7" a="1"/>
  <c r="M6" i="7" a="1"/>
  <c r="P5" i="7" a="1"/>
  <c r="M5" i="7" a="1"/>
  <c r="P4" i="7" a="1"/>
  <c r="M4" i="7" a="1"/>
  <c r="AH3" i="7" a="1"/>
  <c r="AG3" i="7" a="1"/>
  <c r="AF3" i="7" a="1"/>
  <c r="AE3" i="7" a="1"/>
  <c r="AD3" i="7" a="1"/>
  <c r="AC3" i="7" a="1"/>
  <c r="AB3" i="7" a="1"/>
  <c r="AA3" i="7" a="1"/>
  <c r="Z3" i="7" a="1"/>
  <c r="Y3" i="7" a="1"/>
  <c r="X3" i="7" a="1"/>
  <c r="V3" i="7" a="1"/>
  <c r="J3" i="7" a="1"/>
  <c r="I3" i="7" a="1"/>
  <c r="H3" i="7" a="1"/>
  <c r="G3" i="7" a="1"/>
  <c r="F3" i="7" a="1"/>
  <c r="E3" i="7" a="1"/>
  <c r="D3" i="7" a="1"/>
  <c r="A3" i="7" a="1"/>
  <c r="Z10" i="10" l="1" a="1"/>
  <c r="Z6" i="10" a="1"/>
  <c r="G5" i="10" a="1"/>
  <c r="Z7" i="10" a="1"/>
  <c r="M5" i="10" a="1"/>
  <c r="Y7" i="10" a="1"/>
  <c r="J5" i="10" a="1"/>
  <c r="Y10" i="10" a="1"/>
  <c r="Y9" i="10" a="1"/>
  <c r="Y6" i="10" a="1"/>
  <c r="Z5" i="10" a="1"/>
  <c r="Z9" i="10" a="1"/>
  <c r="Y5" i="10"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Stephen_Colodner</author>
  </authors>
  <commentList>
    <comment ref="E2" authorId="0" shapeId="0" xr:uid="{E5D188CC-BC93-4BC5-9798-90A5DC6F761E}">
      <text>
        <r>
          <rPr>
            <b/>
            <sz val="9"/>
            <color indexed="81"/>
            <rFont val="Tahoma"/>
            <family val="2"/>
          </rPr>
          <t>Measures the straight-line relationship between a predictor and Y. Values near 1 or -1 mean a strong linear relationship; values near 0 mean little linear pattern.</t>
        </r>
      </text>
    </comment>
    <comment ref="F2" authorId="0" shapeId="0" xr:uid="{1F49FE2B-521B-4CD8-9D0E-7B7BD1F95924}">
      <text>
        <r>
          <rPr>
            <b/>
            <sz val="9"/>
            <color indexed="81"/>
            <rFont val="Tahoma"/>
            <family val="2"/>
          </rPr>
          <t>Measures whether higher X tends to go with higher or lower Y after converting both to ranks. It is useful when the relationship is ordered but curved instead of perfectly linear.</t>
        </r>
      </text>
    </comment>
    <comment ref="G2" authorId="0" shapeId="0" xr:uid="{FB834689-4FBD-41F8-8083-62B963F38A8B}">
      <text>
        <r>
          <rPr>
            <b/>
            <sz val="9"/>
            <color indexed="81"/>
            <rFont val="Tahoma"/>
            <family val="2"/>
          </rPr>
          <t>Shows whether the data have a longer tail on one side. Positive means a longer right tail; negative means a longer left tail.</t>
        </r>
      </text>
    </comment>
    <comment ref="H2" authorId="0" shapeId="0" xr:uid="{9B1F633A-1353-4D45-AEA0-DE1961E8678E}">
      <text>
        <r>
          <rPr>
            <b/>
            <sz val="9"/>
            <color indexed="81"/>
            <rFont val="Tahoma"/>
            <family val="2"/>
          </rPr>
          <t>Shows how heavy the tails are relative to a normal bell curve. Positive values mean heavier tails with more frequent extremes; values near 0 match a normal distribution.</t>
        </r>
      </text>
    </comment>
    <comment ref="I2" authorId="0" shapeId="0" xr:uid="{10DB515E-0ACF-4744-83CF-70FBE1C6DCA1}">
      <text>
        <r>
          <rPr>
            <b/>
            <sz val="9"/>
            <color indexed="81"/>
            <rFont val="Tahoma"/>
            <family val="2"/>
          </rPr>
          <t>A measure of collinearity with the other predictors. A value of 1 means no overlap; above 5 warrants review, above 10 indicates a problem.</t>
        </r>
      </text>
    </comment>
    <comment ref="J2" authorId="0" shapeId="0" xr:uid="{2ECEBC2C-4701-4FB0-98EC-A3A19A3CBE68}">
      <text>
        <r>
          <rPr>
            <b/>
            <sz val="9"/>
            <color indexed="81"/>
            <rFont val="Tahoma"/>
            <family val="2"/>
          </rPr>
          <t>The fraction of a predictor's variation not explained by the other predictors. Values below 0.2 warrant review; below 0.1 indicate strong collinearity.</t>
        </r>
      </text>
    </comment>
    <comment ref="X2" authorId="0" shapeId="0" xr:uid="{6463957B-512F-48E1-B997-DC1105D598A9}">
      <text>
        <r>
          <rPr>
            <b/>
            <sz val="9"/>
            <color indexed="81"/>
            <rFont val="Tahoma"/>
            <family val="2"/>
          </rPr>
          <t>The actual observed outcome values.</t>
        </r>
      </text>
    </comment>
    <comment ref="Y2" authorId="0" shapeId="0" xr:uid="{9607EB5A-0BDE-4F0D-A29A-4F0285DA8C3F}">
      <text>
        <r>
          <rPr>
            <b/>
            <sz val="9"/>
            <color indexed="81"/>
            <rFont val="Tahoma"/>
            <family val="2"/>
          </rPr>
          <t>The fitted outcome values produced by the model.</t>
        </r>
      </text>
    </comment>
    <comment ref="Z2" authorId="0" shapeId="0" xr:uid="{B0562C01-6EA1-4A56-AC85-61555004A6B9}">
      <text>
        <r>
          <rPr>
            <b/>
            <sz val="9"/>
            <color indexed="81"/>
            <rFont val="Tahoma"/>
            <family val="2"/>
          </rPr>
          <t>Actual Y minus predicted Y. Positive means the row came in above the model's prediction; negative means below.</t>
        </r>
      </text>
    </comment>
    <comment ref="AA2" authorId="0" shapeId="0" xr:uid="{27031F16-413C-404C-A320-2977FD4F3FBF}">
      <text>
        <r>
          <rPr>
            <b/>
            <sz val="9"/>
            <color indexed="81"/>
            <rFont val="Tahoma"/>
            <family val="2"/>
          </rPr>
          <t>The prediction error for a row when that row is left out of the fitting step.</t>
        </r>
      </text>
    </comment>
    <comment ref="AB2" authorId="0" shapeId="0" xr:uid="{1884FE76-91A4-4671-8BB8-815B2653731A}">
      <text>
        <r>
          <rPr>
            <b/>
            <sz val="9"/>
            <color indexed="81"/>
            <rFont val="Tahoma"/>
            <family val="2"/>
          </rPr>
          <t>Leverage. It shows how unusual a row's predictor values are relative to the rest of the data.</t>
        </r>
      </text>
    </comment>
    <comment ref="AC2" authorId="0" shapeId="0" xr:uid="{7DC36186-CC13-47AD-8E5F-244E9B6B20CC}">
      <text>
        <r>
          <rPr>
            <b/>
            <sz val="9"/>
            <color indexed="81"/>
            <rFont val="Tahoma"/>
            <family val="2"/>
          </rPr>
          <t>Residuals scaled to account for overall error size and leverage, making outliers easier to compare fairly.</t>
        </r>
      </text>
    </comment>
    <comment ref="AD2" authorId="0" shapeId="0" xr:uid="{BE1B01AC-995C-4D1D-AF08-4670ABFC1768}">
      <text>
        <r>
          <rPr>
            <b/>
            <sz val="9"/>
            <color indexed="81"/>
            <rFont val="Tahoma"/>
            <family val="2"/>
          </rPr>
          <t>How much a single row can pull the fitted coefficients and predictions around.</t>
        </r>
      </text>
    </comment>
    <comment ref="AE2" authorId="0" shapeId="0" xr:uid="{32954FEC-9E8F-467C-A7FC-1BC83D22E3C1}">
      <text>
        <r>
          <rPr>
            <b/>
            <sz val="9"/>
            <color indexed="81"/>
            <rFont val="Tahoma"/>
            <family val="2"/>
          </rPr>
          <t>Expected bell-curve quantiles used for the Q-Q comparison.</t>
        </r>
      </text>
    </comment>
    <comment ref="AF2" authorId="0" shapeId="0" xr:uid="{BDD5A8D2-700F-419B-86A6-AE4AA01AE84C}">
      <text>
        <r>
          <rPr>
            <b/>
            <sz val="9"/>
            <color indexed="81"/>
            <rFont val="Tahoma"/>
            <family val="2"/>
          </rPr>
          <t>Studentized residuals sorted from smallest to largest for the Q-Q plot.</t>
        </r>
      </text>
    </comment>
    <comment ref="AG2" authorId="0" shapeId="0" xr:uid="{F4EB74F8-C73D-49B6-95E7-33E1B151559D}">
      <text>
        <r>
          <rPr>
            <b/>
            <sz val="9"/>
            <color indexed="81"/>
            <rFont val="Tahoma"/>
            <family val="2"/>
          </rPr>
          <t>The square root of the absolute studentized residual. A flat pattern suggests stable error spread.</t>
        </r>
      </text>
    </comment>
    <comment ref="AH2" authorId="0" shapeId="0" xr:uid="{C28CEE8D-B44B-43D0-B4DE-F8B325AAE61B}">
      <text>
        <r>
          <rPr>
            <b/>
            <sz val="9"/>
            <color indexed="81"/>
            <rFont val="Tahoma"/>
            <family val="2"/>
          </rPr>
          <t>A leverage-adjusted residual used to show how much a row affects out-of-sample prediction error.</t>
        </r>
      </text>
    </comment>
    <comment ref="U3" authorId="0" shapeId="0" xr:uid="{164AEE64-1610-4296-A19F-F48C4E9C35B2}">
      <text>
        <r>
          <rPr>
            <b/>
            <sz val="9"/>
            <color indexed="81"/>
            <rFont val="Tahoma"/>
            <family val="2"/>
          </rPr>
          <t>The model's single best predicted Y value for the inputs you entered.</t>
        </r>
      </text>
    </comment>
    <comment ref="L4" authorId="0" shapeId="0" xr:uid="{5D1D3A54-CF6B-4E9E-A4CA-A9918D9C268A}">
      <text>
        <r>
          <rPr>
            <b/>
            <sz val="9"/>
            <color indexed="81"/>
            <rFont val="Tahoma"/>
            <family val="2"/>
          </rPr>
          <t>How closely the model's predicted Y values track the actual Y values overall.</t>
        </r>
      </text>
    </comment>
    <comment ref="O4" authorId="0" shapeId="0" xr:uid="{5980AE8E-7E05-4702-A080-B150C6754648}">
      <text>
        <r>
          <rPr>
            <b/>
            <sz val="9"/>
            <color indexed="81"/>
            <rFont val="Tahoma"/>
            <family val="2"/>
          </rPr>
          <t>A leave-one-out prediction error score. Lower is better because it means the model predicts unseen rows more accurately.</t>
        </r>
      </text>
    </comment>
    <comment ref="U4" authorId="0" shapeId="0" xr:uid="{1891F02E-355B-455B-935D-F325B0F0FA08}">
      <text>
        <r>
          <rPr>
            <b/>
            <sz val="9"/>
            <color indexed="81"/>
            <rFont val="Tahoma"/>
            <family val="2"/>
          </rPr>
          <t>The standard error for a new prediction. It reflects both model uncertainty and ordinary row-to-row noise.</t>
        </r>
      </text>
    </comment>
    <comment ref="L5" authorId="0" shapeId="0" xr:uid="{77F0547F-F868-4230-BA18-43589688A805}">
      <text>
        <r>
          <rPr>
            <b/>
            <sz val="9"/>
            <color indexed="81"/>
            <rFont val="Tahoma"/>
            <family val="2"/>
          </rPr>
          <t>The share of the outcome's variation explained by the model.</t>
        </r>
      </text>
    </comment>
    <comment ref="O5" authorId="0" shapeId="0" xr:uid="{9852E1F3-43B8-4F77-B8CD-824BD2FF3920}">
      <text>
        <r>
          <rPr>
            <b/>
            <sz val="9"/>
            <color indexed="81"/>
            <rFont val="Tahoma"/>
            <family val="2"/>
          </rPr>
          <t>An out-of-sample version of R Square based on leave-one-out prediction. Negative values mean the model predicts worse than just using the average Y.</t>
        </r>
      </text>
    </comment>
    <comment ref="U5" authorId="0" shapeId="0" xr:uid="{D73606E3-3220-4A5A-A446-434270904CA9}">
      <text>
        <r>
          <rPr>
            <b/>
            <sz val="9"/>
            <color indexed="81"/>
            <rFont val="Tahoma"/>
            <family val="2"/>
          </rPr>
          <t>The t-distribution cutoff at the chosen confidence level. Multiply by SE Prediction to get the prediction interval half-width.</t>
        </r>
      </text>
    </comment>
    <comment ref="L6" authorId="0" shapeId="0" xr:uid="{51DD80DD-A23E-4415-934E-6CCEC01C2BB1}">
      <text>
        <r>
          <rPr>
            <b/>
            <sz val="9"/>
            <color indexed="81"/>
            <rFont val="Tahoma"/>
            <family val="2"/>
          </rPr>
          <t>R Square with a penalty for adding predictors that do not help enough.</t>
        </r>
      </text>
    </comment>
    <comment ref="O6" authorId="0" shapeId="0" xr:uid="{34203024-A18C-4D76-99AB-E45853F74E02}">
      <text>
        <r>
          <rPr>
            <b/>
            <sz val="9"/>
            <color indexed="81"/>
            <rFont val="Tahoma"/>
            <family val="2"/>
          </rPr>
          <t>The average influence each row exerts on the fitted line based on how far it sits from the center of the predictor space. Rows above 2× or 3× this value are flagged by the conditional formatting.</t>
        </r>
      </text>
    </comment>
    <comment ref="U6" authorId="0" shapeId="0" xr:uid="{EC916AC5-3E7A-4EF2-B070-3629140D4AD6}">
      <text>
        <r>
          <rPr>
            <b/>
            <sz val="9"/>
            <color indexed="81"/>
            <rFont val="Tahoma"/>
            <family val="2"/>
          </rPr>
          <t>The lower bound of the 95% confidence interval.</t>
        </r>
      </text>
    </comment>
    <comment ref="L7" authorId="0" shapeId="0" xr:uid="{F9A71AA9-4B3B-4769-B1E3-8A5929CCE7DE}">
      <text>
        <r>
          <rPr>
            <b/>
            <sz val="9"/>
            <color indexed="81"/>
            <rFont val="Tahoma"/>
            <family val="2"/>
          </rPr>
          <t>The typical size of the model's prediction errors, measured in the same units as Y.</t>
        </r>
      </text>
    </comment>
    <comment ref="O7" authorId="0" shapeId="0" xr:uid="{93ACC6F9-811E-4374-B953-4A0B7A54ED2B}">
      <text>
        <r>
          <rPr>
            <b/>
            <sz val="9"/>
            <color indexed="81"/>
            <rFont val="Tahoma"/>
            <family val="2"/>
          </rPr>
          <t>A model-comparison score that balances fit against complexity. Lower is better when comparing models on the same data.</t>
        </r>
      </text>
    </comment>
    <comment ref="U7" authorId="0" shapeId="0" xr:uid="{B8E553D3-23B6-45EC-B7F9-F0391D375A85}">
      <text>
        <r>
          <rPr>
            <b/>
            <sz val="9"/>
            <color indexed="81"/>
            <rFont val="Tahoma"/>
            <family val="2"/>
          </rPr>
          <t>The upper bound of the 95% confidence interval.</t>
        </r>
      </text>
    </comment>
    <comment ref="L8" authorId="0" shapeId="0" xr:uid="{C51A58E7-3287-4377-B34C-602D7B61F009}">
      <text>
        <r>
          <rPr>
            <b/>
            <sz val="9"/>
            <color indexed="81"/>
            <rFont val="Tahoma"/>
            <family val="2"/>
          </rPr>
          <t>The number of rows actually used in the regression after filtering.</t>
        </r>
      </text>
    </comment>
    <comment ref="O8" authorId="0" shapeId="0" xr:uid="{C9D8E8EB-B009-423F-A6C0-59A305E6994E}">
      <text>
        <r>
          <rPr>
            <b/>
            <sz val="9"/>
            <color indexed="81"/>
            <rFont val="Tahoma"/>
            <family val="2"/>
          </rPr>
          <t>Another model-comparison score like AIC, but it penalizes extra predictors more strongly.</t>
        </r>
      </text>
    </comment>
    <comment ref="U8" authorId="0" shapeId="0" xr:uid="{CB934C34-3E8C-4847-9E81-F567C0FD4A9A}">
      <text>
        <r>
          <rPr>
            <b/>
            <sz val="9"/>
            <color indexed="81"/>
            <rFont val="Tahoma"/>
            <family val="2"/>
          </rPr>
          <t>The probability level associated with the interval. With alpha 0.05, this is 95%.</t>
        </r>
      </text>
    </comment>
    <comment ref="O9" authorId="0" shapeId="0" xr:uid="{F1E41B8B-BC95-4D17-AFBD-D8C472CF6B43}">
      <text>
        <r>
          <rPr>
            <b/>
            <sz val="9"/>
            <color indexed="81"/>
            <rFont val="Tahoma"/>
            <family val="2"/>
          </rPr>
          <t>AIC with an extra correction for small samples.</t>
        </r>
      </text>
    </comment>
    <comment ref="O10" authorId="0" shapeId="0" xr:uid="{C4602D9D-6C62-409E-9D77-19BCDCC77CBF}">
      <text>
        <r>
          <rPr>
            <b/>
            <sz val="9"/>
            <color indexed="81"/>
            <rFont val="Tahoma"/>
            <family val="2"/>
          </rPr>
          <t>A numeric check of how close the residuals are to a normal bell shape. Values closer to 1 are better.</t>
        </r>
      </text>
    </comment>
    <comment ref="L12" authorId="0" shapeId="0" xr:uid="{B02F2A94-4358-4F30-A366-C08EE2E34349}">
      <text>
        <r>
          <rPr>
            <b/>
            <sz val="9"/>
            <color indexed="81"/>
            <rFont val="Tahoma"/>
            <family val="2"/>
          </rPr>
          <t>The cutoff for statistical significance. At 0.05, results with p-values below 0.05 are treated as statistically significant.</t>
        </r>
      </text>
    </comment>
    <comment ref="M14" authorId="0" shapeId="0" xr:uid="{5B605E1D-F7ED-47AB-A8A8-1C4B5E762088}">
      <text>
        <r>
          <rPr>
            <b/>
            <sz val="9"/>
            <color indexed="81"/>
            <rFont val="Tahoma"/>
            <family val="2"/>
          </rPr>
          <t>The number of independent data points available to estimate each part of the model — total rows minus one for each estimated parameter.</t>
        </r>
      </text>
    </comment>
    <comment ref="N14" authorId="0" shapeId="0" xr:uid="{7B2E648E-407C-401E-8428-73A076BB3A99}">
      <text>
        <r>
          <rPr>
            <b/>
            <sz val="9"/>
            <color indexed="81"/>
            <rFont val="Tahoma"/>
            <family val="2"/>
          </rPr>
          <t>The total variation attributed to that source — regression, residual, or total. The raw material from which MS and F are calculated.</t>
        </r>
      </text>
    </comment>
    <comment ref="O14" authorId="0" shapeId="0" xr:uid="{6DE857C3-DD11-4E68-9EC5-091840088B03}">
      <text>
        <r>
          <rPr>
            <b/>
            <sz val="9"/>
            <color indexed="81"/>
            <rFont val="Tahoma"/>
            <family val="2"/>
          </rPr>
          <t>Sum of squares averaged over its degrees of freedom — a per-unit measure of variation for that source.</t>
        </r>
      </text>
    </comment>
    <comment ref="P14" authorId="0" shapeId="0" xr:uid="{F0861EFF-9EAF-4866-959E-403EC03ED150}">
      <text>
        <r>
          <rPr>
            <b/>
            <sz val="9"/>
            <color indexed="81"/>
            <rFont val="Tahoma"/>
            <family val="2"/>
          </rPr>
          <t>The model-vs-noise ratio used in the overall regression significance test.</t>
        </r>
      </text>
    </comment>
    <comment ref="Q14" authorId="0" shapeId="0" xr:uid="{9D20DFC5-8BE8-4820-B11A-F47B16F5B9B8}">
      <text>
        <r>
          <rPr>
            <b/>
            <sz val="9"/>
            <color indexed="81"/>
            <rFont val="Tahoma"/>
            <family val="2"/>
          </rPr>
          <t>The p-value for the overall F test. Small values mean the model as a whole is unlikely to be pure noise.</t>
        </r>
      </text>
    </comment>
    <comment ref="L15" authorId="0" shapeId="0" xr:uid="{01C0F79E-67FF-4334-9749-BDC48123E280}">
      <text>
        <r>
          <rPr>
            <b/>
            <sz val="9"/>
            <color indexed="81"/>
            <rFont val="Tahoma"/>
            <family val="2"/>
          </rPr>
          <t>The variation explained by the predictors taken together.</t>
        </r>
      </text>
    </comment>
    <comment ref="L16" authorId="0" shapeId="0" xr:uid="{75698509-13C7-4440-B400-728513246FE1}">
      <text>
        <r>
          <rPr>
            <b/>
            <sz val="9"/>
            <color indexed="81"/>
            <rFont val="Tahoma"/>
            <family val="2"/>
          </rPr>
          <t>The variation the model does not explain.</t>
        </r>
      </text>
    </comment>
    <comment ref="L17" authorId="0" shapeId="0" xr:uid="{D356D4B0-7F9B-452F-97BA-DE1081EFEB19}">
      <text>
        <r>
          <rPr>
            <b/>
            <sz val="9"/>
            <color indexed="81"/>
            <rFont val="Tahoma"/>
            <family val="2"/>
          </rPr>
          <t>All variation in the outcome before splitting it into explained and unexplained parts.</t>
        </r>
      </text>
    </comment>
    <comment ref="M20" authorId="0" shapeId="0" xr:uid="{0B352374-77D0-4C8B-99A5-817835C9F590}">
      <text>
        <r>
          <rPr>
            <b/>
            <sz val="9"/>
            <color indexed="81"/>
            <rFont val="Tahoma"/>
            <family val="2"/>
          </rPr>
          <t>The fitted weights used to turn predictor values into predictions.</t>
        </r>
      </text>
    </comment>
    <comment ref="N20" authorId="0" shapeId="0" xr:uid="{4A2CDB4F-0726-4012-A79B-642FAE600862}">
      <text>
        <r>
          <rPr>
            <b/>
            <sz val="9"/>
            <color indexed="81"/>
            <rFont val="Tahoma"/>
            <family val="2"/>
          </rPr>
          <t>How uncertain each coefficient estimate is.</t>
        </r>
      </text>
    </comment>
    <comment ref="O20" authorId="0" shapeId="0" xr:uid="{8610F58C-76B1-4B95-9399-AC98EF120AE5}">
      <text>
        <r>
          <rPr>
            <b/>
            <sz val="9"/>
            <color indexed="81"/>
            <rFont val="Tahoma"/>
            <family val="2"/>
          </rPr>
          <t>How many standard errors the coefficient is away from zero.</t>
        </r>
      </text>
    </comment>
    <comment ref="P20" authorId="0" shapeId="0" xr:uid="{1A828B2D-3FC2-406F-8975-BCAB3D91AA61}">
      <text>
        <r>
          <rPr>
            <b/>
            <sz val="9"/>
            <color indexed="81"/>
            <rFont val="Tahoma"/>
            <family val="2"/>
          </rPr>
          <t>How surprising this coefficient would be if its true effect were zero. Smaller values mean stronger evidence of a real effect.</t>
        </r>
      </text>
    </comment>
    <comment ref="Q20" authorId="0" shapeId="0" xr:uid="{1248F8F3-201A-4AD7-8E71-E60D838440E3}">
      <text>
        <r>
          <rPr>
            <b/>
            <sz val="9"/>
            <color indexed="81"/>
            <rFont val="Tahoma"/>
            <family val="2"/>
          </rPr>
          <t>The lower bound of the 95% confidence interval.</t>
        </r>
      </text>
    </comment>
    <comment ref="R20" authorId="0" shapeId="0" xr:uid="{6C35EF3E-F78E-40E3-B786-9CD297D8C9A0}">
      <text>
        <r>
          <rPr>
            <b/>
            <sz val="9"/>
            <color indexed="81"/>
            <rFont val="Tahoma"/>
            <family val="2"/>
          </rPr>
          <t>The upper bound of the 95% confidence interval.</t>
        </r>
      </text>
    </comment>
    <comment ref="S20" authorId="0" shapeId="0" xr:uid="{53072BDF-C47C-429D-BFD8-7211DDC1D3DF}">
      <text>
        <r>
          <rPr>
            <b/>
            <sz val="9"/>
            <color indexed="81"/>
            <rFont val="Tahoma"/>
            <family val="2"/>
          </rPr>
          <t>The coefficient after standardizing units, so predictors can be compared on the same scale.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<sst xmlns="http://schemas.openxmlformats.org/spreadsheetml/2006/main" count="6637" uniqueCount="847">
  <si>
    <t>Function Name</t>
  </si>
  <si>
    <t>Definition</t>
  </si>
  <si>
    <t>Arguments</t>
  </si>
  <si>
    <t>Yields</t>
  </si>
  <si>
    <t>Plain-Language Summary</t>
  </si>
  <si>
    <t>Description</t>
  </si>
  <si>
    <t>Observations</t>
  </si>
  <si>
    <t>=LAMBDA(Y, [Include],
  LET(
    filt_arg, IF(ISOMITTED(Include), TRUE, Include),
    ROWS(FILTER(Y, filt_arg))
  ))</t>
  </si>
  <si>
    <t>Y: single-column outcome range
[Include]: boolean array — TRUE includes the row, FALSE excludes it</t>
  </si>
  <si>
    <t>n — count of rows used in the regression as a scalar integer</t>
  </si>
  <si>
    <t>How many rows of data the model is using.</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</si>
  <si>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</si>
  <si>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DF_Regression</t>
  </si>
  <si>
    <t>=LAMBDA(X_s,
  COLUMNS(X_s))</t>
  </si>
  <si>
    <t>X_s: column range of predictors (single or multi-column)</t>
  </si>
  <si>
    <t>df_regression (k, number of predictors) as a scalar integer</t>
  </si>
  <si>
    <t>How many predictor slots the model is trying to fit.</t>
  </si>
  <si>
    <t>df_regression is the number of degrees of freedom attributable to the regression model — equal to k, the number of predictor columns. The intercept term (if any) is not counted here; it is accounted for implicitly in df_total.
Returns COLUMNS(X_s). Include and Allow_Intercept do not affect this value.</t>
  </si>
  <si>
    <t>DF_Total</t>
  </si>
  <si>
    <t>=LAMBDA(Y, [Allow_Intercept], [Include],
  LET(
    allow_arg, IF(ISOMITTED(Allow_Intercept), TRUE, Allow_Intercept),
    filt_arg,  IF(ISOMITTED(Include),          TRUE, Include),
    n,         Observations(Y, filt_arg),
    IF(allow_arg, n - 1, n)
  ))</t>
  </si>
  <si>
    <t>Y: single-column outcome range
[Allow_Intercept]: TRUE/FALSE — fit intercept? Default TRUE
[Include]: boolean array — TRUE includes the row, FALSE excludes it</t>
  </si>
  <si>
    <t>df_total (n-1 with intercept, n without) as a scalar integer</t>
  </si>
  <si>
    <t>The total amount of independent information in the outcome column.</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</si>
  <si>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</si>
  <si>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R_squared</t>
  </si>
  <si>
    <t>=LAMBDA(X_s, Y, [Allow_Intercept], [Include],
  LET(
    allow_arg, IF(ISOMITTED(Allow_Intercept), TRUE, Allow_Intercept),
    filt_arg,  IF(ISOMITTED(Include),          TRUE, Include),
    INDEX(LINEST(FILTER(Y, filt_arg), FILTER(X_s, filt_arg), allow_arg, TRUE), 3, 1)
  ))</t>
  </si>
  <si>
    <t>X_s: column range of predictors (single or multi-column)
Y: single-column outcome range
[Allow_Intercept]: TRUE/FALSE — fit intercept? Default TRUE
[Include]: boolean array — TRUE includes the row, FALSE excludes it</t>
  </si>
  <si>
    <t>R² (coefficient of determination) as a scalar in [0, 1]</t>
  </si>
  <si>
    <t>How much of the outcome's movement the model explains.</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</si>
  <si>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Adjusted_R2 are derived.</t>
  </si>
  <si>
    <t>DF_Residual</t>
  </si>
  <si>
    <t>=LAMBDA(X_s, Y, [Allow_Intercept], [Include],
  LET(
    allow_arg, IF(ISOMITTED(Allow_Intercept), TRUE, Allow_Intercept),
    filt_arg,  IF(ISOMITTED(Include),          TRUE, Include),
    DF_Total(Y, allow_arg, filt_arg) - DF_Regression(X_s)
  ))</t>
  </si>
  <si>
    <t>df_residual (n-k-1 with intercept, n-k without) as a scalar integer</t>
  </si>
  <si>
    <t>How much data is left to estimate random error after fitting the model.</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</si>
  <si>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DF_Total(...) - DF_Regression(...), inheriting the Allow_Intercept correction from DF_Total.</t>
  </si>
  <si>
    <t>Multiple_R</t>
  </si>
  <si>
    <t>=LAMBDA(X_s, Y, [Allow_Intercept], [Include],
  LET(
    allow_arg, IF(ISOMITTED(Allow_Intercept), TRUE, Allow_Intercept),
    filt_arg,  IF(ISOMITTED(Include),          TRUE, Include),
    SQRT(R_squared(X_s, Y, allow_arg, filt_arg))
  ))</t>
  </si>
  <si>
    <t>Multiple R (correlation coefficient) as a scalar in [0, 1]</t>
  </si>
  <si>
    <t>How closely the model's predictions track the real outcome values.</t>
  </si>
  <si>
    <t>Multiple R is the Pearson correlation between the observed values of Y and the values predicted by the regression model. It ranges from 0 (no linear relationship) to 1 (perfect linear fit) and is the square root of R².
Computed as SQRT(R_squared(...)).</t>
  </si>
  <si>
    <t>Adjusted_R2</t>
  </si>
  <si>
    <t>=LAMBDA(X_s, Y, [Allow_Intercept], [Include],
  LET(
    allow_arg, IF(ISOMITTED(Allow_Intercept), TRUE, Allow_Intercept),
    filt_arg,  IF(ISOMITTED(Include),          TRUE, Include),
    1 - (1 - R_squared(X_s, Y, allow_arg, filt_arg))
      * DF_Total(Y, allow_arg, filt_arg)
      / DF_Residual(X_s, Y, allow_arg, filt_arg)
  ))</t>
  </si>
  <si>
    <t>Adjusted R² as a scalar, typically in [0, 1] but can be negative</t>
  </si>
  <si>
    <t>R-squared adjusted so extra predictors do not get free credit.</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</si>
  <si>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DF_Total(...) / DF_Residual(...), inheriting the Allow_Intercept correction from both df functions.</t>
  </si>
  <si>
    <t>SS_Total</t>
  </si>
  <si>
    <t>=LAMBDA(Y, [Allow_Intercept], [Include],
  LET(
    allow_arg, IF(ISOMITTED(Allow_Intercept), TRUE, Allow_Intercept),
    filt_arg,  IF(ISOMITTED(Include),          TRUE, Include),
    y_filt, FILTER(Y, filt_arg),
    IF(allow_arg, DEVSQ(y_filt), SUMSQ(y_filt))
  ))</t>
  </si>
  <si>
    <t>SS_total (total sum of squares) as a scalar</t>
  </si>
  <si>
    <t>All of the variation in Y before the model explains any of it.</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</si>
  <si>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</si>
  <si>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</si>
  <si>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=LAMBDA(X_s, Y, [Allow_Intercept], [Include],
  LET(
    allow_arg, IF(ISOMITTED(Allow_Intercept), TRUE, Allow_Intercept),
    filt_arg,  IF(ISOMITTED(Include),          TRUE, Include),
    SS_Total(Y, allow_arg, filt_arg) * (1 - R_squared(X_s, Y, allow_arg, filt_arg))
  ))</t>
  </si>
  <si>
    <t>SS_residual (residual/error sum of squares) as a scalar</t>
  </si>
  <si>
    <t>The part of Y's variation the model still misses.</t>
  </si>
  <si>
    <t>SS_residual (also called SS_error) is the variation in Y left unexplained by the regression model — the sum of squared differences between observed and fitted values. It equals SS_total × (1 - R²) and shrinks as the model improves.
Computed as SS_Total(...) * (1 - R_squared(...)).</t>
  </si>
  <si>
    <t>SS_Regression</t>
  </si>
  <si>
    <t>=LAMBDA(X_s, Y, [Allow_Intercept], [Include],
  LET(
    allow_arg, IF(ISOMITTED(Allow_Intercept), TRUE, Allow_Intercept),
    filt_arg,  IF(ISOMITTED(Include),          TRUE, Include),
    SS_Total(Y, allow_arg, filt_arg) * R_squared(X_s, Y, allow_arg, filt_arg)
  ))</t>
  </si>
  <si>
    <t>SS_regression (explained/model sum of squares) as a scalar</t>
  </si>
  <si>
    <t>The part of Y's variation the model successfully explains.</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</si>
  <si>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</si>
  <si>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MS_Regression</t>
  </si>
  <si>
    <t>=LAMBDA(X_s, Y, [Allow_Intercept], [Include],
  LET(
    allow_arg, IF(ISOMITTED(Allow_Intercept), TRUE, Allow_Intercept),
    filt_arg,  IF(ISOMITTED(Include),          TRUE, Include),
    SS_Regression(X_s, Y, allow_arg, filt_arg) / DF_Regression(X_s)
  ))</t>
  </si>
  <si>
    <t>mean square for regression (MS_regression = SS_regression / df_regression) as a scalar</t>
  </si>
  <si>
    <t>Average explained variation per model degree of freedom.</t>
  </si>
  <si>
    <t>MS_Regression is the mean square for the regression model: SS_Regression divided by df_Regression. It is the numerator of the overall F-statistic and represents the average explained variation per predictor degree of freedom.</t>
  </si>
  <si>
    <t>MS_Residual</t>
  </si>
  <si>
    <t>=LAMBDA(X_s, Y, [Allow_Intercept], [Include],
  LET(
    allow_arg, IF(ISOMITTED(Allow_Intercept), TRUE, Allow_Intercept),
    filt_arg,  IF(ISOMITTED(Include),          TRUE, Include),
    SS_Residual(X_s, Y, allow_arg, filt_arg) / DF_Residual(X_s, Y, allow_arg, filt_arg)
  ))</t>
  </si>
  <si>
    <t>mean square for residual error (MS_residual = SS_residual / df_residual) as a scalar</t>
  </si>
  <si>
    <t>Average unexplained variation per residual degree of freedom.</t>
  </si>
  <si>
    <t>MS_Residual is the mean square for residual error: SS_Residual divided by df_Residual. It equals SE_Regression² and is the denominator of the overall F-statistic. It represents the average unexplained variation per residual degree of freedom.</t>
  </si>
  <si>
    <t>SE_Regression</t>
  </si>
  <si>
    <t>=LAMBDA(X_s, Y, [Allow_Intercept], [Include],
  LET(
    allow_arg, IF(ISOMITTED(Allow_Intercept), TRUE, Allow_Intercept),
    filt_arg,  IF(ISOMITTED(Include),          TRUE, Include),
    SQRT(SS_Residual(X_s, Y, allow_arg, filt_arg) / DF_Residual(X_s, Y, allow_arg, filt_arg))
  ))</t>
  </si>
  <si>
    <t>SE_regression (standard error of the regression) as a scalar</t>
  </si>
  <si>
    <t>The typical size of the model's prediction mistakes, in Y units.</t>
  </si>
  <si>
    <t>SE_regression (also called the root mean square error or S) measures the typical distance between observed Y values and the regression line, in the same units as Y. It equals √(SS_residual / df_residual) = √MSE. Smaller values indicate a tighter fit.
Computed as SQRT(SS_Residual(...) / DF_Residual(...)).</t>
  </si>
  <si>
    <t>PRESS</t>
  </si>
  <si>
    <t>=LAMBDA(X_s, Y, [Allow_Intercept], [Include],
  LET(
    allow_arg, IF(ISOMITTED(Allow_Intercept), TRUE, Allow_Intercept),
    filt_arg,  IF(ISOMITTED(Include),          TRUE, Include),
    e,         Residuals(X_s, Y, allow_arg, filt_arg),
    h,         Hat_diagonal(X_s, allow_arg, filt_arg),
    SUMSQ(e / (1 - h))
  ))</t>
  </si>
  <si>
    <t>PRESS (Prediction Residual Error Sum of Squares) as a scalar</t>
  </si>
  <si>
    <t>How well the model predicts rows it did not get to train on.</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</si>
  <si>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Leverage is obtained from Hat_diagonal, which delegates the matrix inversion to Gram_Inverse. Then SUMSQ(e / (1 − h)) gives PRESS as a scalar.</t>
  </si>
  <si>
    <t>AIC</t>
  </si>
  <si>
    <t>=LAMBDA(X_s, Y, [Allow_Intercept], [Include],
  LET(
    allow_arg, IF(ISOMITTED(Allow_Intercept), TRUE, Allow_Intercept),
    filt_arg,  IF(ISOMITTED(Include), TRUE, Include),
    n,   Observations(Y, filt_arg),
    ssr, SS_Residual(X_s, Y, allow_arg, filt_arg),
    p,   DF_Regression(X_s) + IF(allow_arg, 1, 0),
    n * LN(ssr / n) + 2 * p
  ))</t>
  </si>
  <si>
    <t>Akaike Information Criterion (AIC) scalar</t>
  </si>
  <si>
    <t>A score for comparing models that rewards fit but penalizes extra complexity.</t>
  </si>
  <si>
    <t>AIC = n·ln(SSR/n) + 2p, where p = number of regression parameters (predictors + intercept when Allow_Intercept is TRUE). Smaller values indicate better-fitting models; compare across models on the same dataset.</t>
  </si>
  <si>
    <t>BIC</t>
  </si>
  <si>
    <t>=LAMBDA(X_s, Y, [Allow_Intercept], [Include],
  LET(
    allow_arg, IF(ISOMITTED(Allow_Intercept), TRUE, Allow_Intercept),
    filt_arg,  IF(ISOMITTED(Include), TRUE, Include),
    n,   Observations(Y, filt_arg),
    ssr, SS_Residual(X_s, Y, allow_arg, filt_arg),
    p,   DF_Regression(X_s) + IF(allow_arg, 1, 0),
    n * LN(ssr / n) + p * LN(n)
  ))</t>
  </si>
  <si>
    <t>Bayesian Information Criterion (BIC) scalar</t>
  </si>
  <si>
    <t>A model-comparison score that penalizes extra complexity more strongly than AIC.</t>
  </si>
  <si>
    <t>BIC = n·ln(SSR/n) + p·ln(n), where p = number of regression parameters. Applies a heavier penalty than AIC for additional parameters, favouring sparser models in large samples.</t>
  </si>
  <si>
    <t>AICc</t>
  </si>
  <si>
    <t>=LAMBDA(X_s, Y, [Allow_Intercept], [Include],
  LET(
    allow_arg, IF(ISOMITTED(Allow_Intercept), TRUE, Allow_Intercept),
    filt_arg,  IF(ISOMITTED(Include), TRUE, Include),
    n,   Observations(Y, filt_arg),
    ssr, SS_Residual(X_s, Y, allow_arg, filt_arg),
    p,   DF_Regression(X_s) + IF(allow_arg, 1, 0),
    aic, n * LN(ssr / n) + 2 * p,
    aic + 2 * p * (p + 1) / (n - p - 1)
  ))</t>
  </si>
  <si>
    <t>Corrected Akaike Information Criterion (AICc) scalar</t>
  </si>
  <si>
    <t>AIC with an extra small-sample penalty.</t>
  </si>
  <si>
    <t>AICc = AIC + 2p(p+1)/(n−p−1). The small-sample correction reduces upward bias in AIC when n/p &lt; 40. Converges to AIC as n → ∞.</t>
  </si>
  <si>
    <t>Durbin_Watson</t>
  </si>
  <si>
    <t>=LAMBDA(X_s, Y, [Allow_Intercept], [Include],
  LET(
    allow_arg, IF(ISOMITTED(Allow_Intercept), TRUE, Allow_Intercept),
    filt_arg,  IF(ISOMITTED(Include),          TRUE, Include),
    e,         Residuals(X_s, Y, allow_arg, filt_arg),
    SUM((DROP(e, 1) - DROP(e, -1))^2) / SUM(e^2)
  ))</t>
  </si>
  <si>
    <t>Durbin-Watson statistic as a scalar</t>
  </si>
  <si>
    <t>Whether nearby residuals tend to move together instead of staying independent.</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</si>
  <si>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</si>
  <si>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QQ_Correlation</t>
  </si>
  <si>
    <t>=LAMBDA(X_s, Y, [Allow_Intercept], [Include],
  LET(
    allow_arg, IF(ISOMITTED(Allow_Intercept), TRUE, Allow_Intercept),
    filt_arg,  IF(ISOMITTED(Include), TRUE, Include),
    sr,        Scaled_Residuals_Ranked(X_s, Y, allow_arg, filt_arg),
    n,         ROWS(sr),
    ns,        NORM.S.INV((SEQUENCE(n) - 0.5) / n),
    CORREL(sr, ns)
  ))</t>
  </si>
  <si>
    <t>Filliben Q-Q correlation coefficient (normality statistic) scalar</t>
  </si>
  <si>
    <t>How close the residual distribution is to a normal bell shape.</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</si>
  <si>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</si>
  <si>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</si>
  <si>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[Include],
  LET(
    allow_arg, IF(ISOMITTED(Allow_Intercept), TRUE, Allow_Intercept),
    filt_arg,  IF(ISOMITTED(Include),          TRUE, Include),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</si>
  <si>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</si>
  <si>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The fitted intercept and predictor weights used to make predictions.</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</si>
  <si>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</si>
  <si>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</si>
  <si>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=LAMBDA(X_s, Y, [Allow_Intercept], [Include],
  LET(
    allow_arg, IF(ISOMITTED(Allow_Intercept), TRUE, Allow_Intercept),
    filt_arg,  IF(ISOMITTED(Include),          TRUE, Include),
    ls,        LINEST(FILTER(Y, filt_arg), FILTER(X_s, filt_arg), allow_arg, TRUE),
    ses,       INDEX(ls, 2),
    k,         COLUMNS(X_s),
    TRANSPOSE(IF(allow_arg,
      HSTACK(INDEX(ses, 1, k + 1), CHOOSECOLS(ses, SEQUENCE(1, k, k, -1))),
      CHOOSECOLS(ses, SEQUENCE(1, k, k, -1))
    ))
  ))</t>
  </si>
  <si>
    <t>vertical array of standard errors of the OLS coefficients — same order as Coefficients</t>
  </si>
  <si>
    <t>How uncertain each fitted coefficient is.</t>
  </si>
  <si>
    <t>Returns a vertical spill array of the standard errors of the fitted OLS coefficients, in the same order as Coefficients (intercept first when included).
Uses LINEST with stats=TRUE and extracts row 2 (the standard error row), then applies the same reversal as Coefficients.</t>
  </si>
  <si>
    <t>T_Stats</t>
  </si>
  <si>
    <t>=LAMBDA(X_s, Y, [Allow_Intercept], [Include],
  LET(
    allow_arg, IF(ISOMITTED(Allow_Intercept), TRUE, Allow_Intercept),
    filt_arg,  IF(ISOMITTED(Include),          TRUE, Include),
    Coefficients(X_s, Y, allow_arg, filt_arg) / SE_Coefficients(X_s, Y, allow_arg, filt_arg)
  ))</t>
  </si>
  <si>
    <t>vertical array of t-statistics for each coefficient (coefficient / standard error)</t>
  </si>
  <si>
    <t>Each coefficient measured in standard-error units.</t>
  </si>
  <si>
    <t>Returns a vertical spill array of t-statistics for each OLS coefficient. Each element equals the corresponding Coefficients value divided by its SE_Coefficients value.
Computed as Coefficients(...) / SE_Coefficients(...).</t>
  </si>
  <si>
    <t>P_Values</t>
  </si>
  <si>
    <t>=LAMBDA(X_s, Y, [Allow_Intercept], [Include],
  LET(
    allow_arg, IF(ISOMITTED(Allow_Intercept), TRUE, Allow_Intercept),
    filt_arg,  IF(ISOMITTED(Include),          TRUE, Include),
    T.DIST.2T(ABS(T_Stats(X_s, Y, allow_arg, filt_arg)), DF_Residual(X_s, Y, allow_arg, filt_arg))
  ))</t>
  </si>
  <si>
    <t>vertical array of two-tailed p-values for each coefficient</t>
  </si>
  <si>
    <t>How surprising each coefficient would be if its true effect were zero.</t>
  </si>
  <si>
    <t>Returns a vertical spill array of two-tailed p-values for each OLS coefficient, testing the null hypothesis that the true coefficient equals zero.
Computed as T.DIST.2T(ABS(T_Stats(...)), DF_Residual(...)).</t>
  </si>
  <si>
    <t>CI_Lower</t>
  </si>
  <si>
    <t>=LAMBDA(X_s, Y, [Allow_Intercept], [Include], [Alpha],
  LET(
    allow_arg,   IF(ISOMITTED(Allow_Intercept), TRUE, Allow_Intercept),
    filt_arg,    IF(ISOMITTED(Include),          TRUE, Include),
    alpha_arg,   IF(ISOMITTED(Alpha),           0.05, Alpha),
    Coefficients(X_s, Y, allow_arg, filt_arg)
      - T.INV.2T(alpha_arg, DF_Residual(X_s, Y, allow_arg, filt_arg))
        * SE_Coefficients(X_s, Y, allow_arg, filt_arg)
  ))</t>
  </si>
  <si>
    <t>X_s: column range of predictors (single or multi-column)
Y: single-column outcome range
[Allow_Intercept]: TRUE/FALSE — fit intercept? Default TRUE
[Include]: boolean array — TRUE includes the row, FALSE excludes it
[Alpha]: significance level (0–1); default 0.05 yields 95% CIs.</t>
  </si>
  <si>
    <t>vertical array of lower confidence interval bounds for each coefficient</t>
  </si>
  <si>
    <t>The low end of the likely range for each coefficient.</t>
  </si>
  <si>
    <t>Returns a vertical spill array of the lower bounds of the confidence intervals for each OLS coefficient. Uses a two-tailed t critical value at significance level Alpha (default 0.05, yielding 95% CIs).
Computed as Coefficients(...) - T.INV.2T(Alpha, DF_Residual(...)) * SE_Coefficients(...).</t>
  </si>
  <si>
    <t>CI_Upper</t>
  </si>
  <si>
    <t>=LAMBDA(X_s, Y, [Allow_Intercept], [Include], [Alpha],
  LET(
    allow_arg,   IF(ISOMITTED(Allow_Intercept), TRUE, Allow_Intercept),
    filt_arg,    IF(ISOMITTED(Include),          TRUE, Include),
    alpha_arg,   IF(ISOMITTED(Alpha),           0.05, Alpha),
    Coefficients(X_s, Y, allow_arg, filt_arg)
      + T.INV.2T(alpha_arg, DF_Residual(X_s, Y, allow_arg, filt_arg))
        * SE_Coefficients(X_s, Y, allow_arg, filt_arg)
  ))</t>
  </si>
  <si>
    <t>vertical array of upper confidence interval bounds for each coefficient</t>
  </si>
  <si>
    <t>The high end of the likely range for each coefficient.</t>
  </si>
  <si>
    <t>Returns a vertical spill array of the upper bounds of the confidence intervals for each OLS coefficient. Uses a two-tailed t critical value at significance level Alpha (default 0.05, yielding 95% CIs).
Computed as Coefficients(...) + T.INV.2T(Alpha, DF_Residual(...)) * SE_Coefficients(...).</t>
  </si>
  <si>
    <t>Partial_R2</t>
  </si>
  <si>
    <t>=LAMBDA(X_s, Y, [Allow_Intercept], [Include],
  LET(
    allow_arg, IF(ISOMITTED(Allow_Intercept), TRUE, Allow_Intercept),
    filt_arg,  IF(ISOMITTED(Include),          TRUE, Include),
    t,         T_Stats(X_s, Y, allow_arg, filt_arg),
    df,        DF_Residual(X_s, Y, allow_arg, filt_arg),
    t^2 / (t^2 + df)
  ))</t>
  </si>
  <si>
    <t>vertical array of partial R² values — same order as Coefficients (intercept first when included)</t>
  </si>
  <si>
    <t>How much unique explanatory value each predictor adds after controlling for the rest.</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</si>
  <si>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T_Stats² / (T_Stats² + DF_Residual), element-wise. The intercept row is included (row 1) for consistency with T_Stats and P_Values.</t>
  </si>
  <si>
    <t>Partial_Correlation</t>
  </si>
  <si>
    <t>=LAMBDA(X_s, Y, [Allow_Intercept], [Include],
  LET(
    allow_arg, IF(ISOMITTED(Allow_Intercept), TRUE, Allow_Intercept),
    filt_arg,  IF(ISOMITTED(Include),          TRUE, Include),
    t,         T_Stats(X_s, Y, allow_arg, filt_arg),
    df,        DF_Residual(X_s, Y, allow_arg, filt_arg),
    t / SQRT(t^2 + df)
  ))</t>
  </si>
  <si>
    <t>vertical array of partial correlation coefficients — same order as Coefficients (intercept first when included)</t>
  </si>
  <si>
    <t>The predictor-outcome relationship left over after accounting for the other predictors.</t>
  </si>
  <si>
    <t>Partial correlation for coefficient j = tⱼ / √(t²ⱼ + df_residual), the sign-preserving linear correlation between Y and Xⱼ after partialling out all other predictors from both Y and Xⱼ. Equals √(Partial_R2) × sign(t).
Computed as T_Stats / SQRT(T_Stats² + DF_Residual), element-wise. Ranges from −1 to +1.</t>
  </si>
  <si>
    <t>Beta_Weights</t>
  </si>
  <si>
    <t>=LAMBDA(X_s, Y, [Allow_Intercept], [Include],
  LET(
    allow_arg,  IF(ISOMITTED(Allow_Intercept), TRUE, Allow_Intercept),
    filt_arg,   IF(ISOMITTED(Include),          TRUE, Include),
    coefs,      Coefficients(X_s, Y, allow_arg, filt_arg),
    pred_coefs, IF(allow_arg, DROP(coefs, 1), coefs),
    sd_y,       STDEV(FILTER(Y, filt_arg)),
    k,          COLUMNS(X_s),
    sd_x,       MAKEARRAY(k, 1, LAMBDA(j, _, STDEV(FILTER(CHOOSECOLS(X_s, j), filt_arg)))),
    pred_coefs * sd_x / sd_y
  ))</t>
  </si>
  <si>
    <t>k×1 column vector of standardized coefficients (Beta weights), one per predictor — intercept row excluded</t>
  </si>
  <si>
    <t>Coefficients rescaled so predictors on different units can be compared fairly.</t>
  </si>
  <si>
    <t>Standardized (Beta) coefficient for predictor j = b_j × std(X_j) / std(Y). Expresses each coefficient in standard-deviation units, making predictors with different scales directly comparable in magnitude. Always returns k values (one per predictor); the intercept has no meaningful standardized counterpart and is excluded.
Computed as Coefficients × column-wise STDEV(X) / STDEV(Y), using filtered rows. Mirrors the output of VIF and Tolerance in returning k rows without an intercept entry.</t>
  </si>
  <si>
    <t>VIF</t>
  </si>
  <si>
    <t>=LAMBDA(X_s, [Allow_Intercept], [Include],
  LET(
    filt_arg, IF(ISOMITTED(Include), TRUE, Include),
    k,        COLUMNS(X_s),
    IF(k = 1,
      1,
      LET(
        col_idx, SEQUENCE(1, k),
        R2_vec,  MAKEARRAY(k, 1, LAMBDA(j, _,
          R_squared(
            CHOOSECOLS(X_s, FILTER(col_idx, col_idx &lt;&gt; j)),
            CHOOSECOLS(X_s, j),
            TRUE,
            filt_arg
          )
        )),
        1 / (1 - R2_vec)
      )
    )
  ))</t>
  </si>
  <si>
    <t>X_s: column range of predictors (single or multi-column)
[Allow_Intercept]: TRUE/FALSE — included for interface consistency; VIF always fits intercept in auxiliary regressions
[Include]: boolean array — TRUE includes the row, FALSE excludes it</t>
  </si>
  <si>
    <t>k×1 column vector of VIF values, one per predictor (does not include an intercept row)</t>
  </si>
  <si>
    <t>How much overlap with other predictors is inflating each coefficient's instability.</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</si>
  <si>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</si>
  <si>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</si>
  <si>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[Include],
  1 / VIF(X_s, Allow_Intercept, Include)
)</t>
  </si>
  <si>
    <t>X_s: column range of predictors (single or multi-column)
[Allow_Intercept]: TRUE/FALSE — passed through to VIF; included for interface consistency
[Include]: boolean array — TRUE includes the row, FALSE excludes it</t>
  </si>
  <si>
    <t>k×1 column vector of Tolerance values (= 1/VIF), one per predictor</t>
  </si>
  <si>
    <t>How much unique information a predictor still has after overlap with the others.</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</si>
  <si>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</si>
  <si>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Prediction_Interval</t>
  </si>
  <si>
    <t>=LAMBDA(X_s, Y, X_new, [Allow_Intercept], [Include], [alpha],
  LET(
    allow_arg,     IF(ISOMITTED(Allow_Intercept), TRUE, Allow_Intercept),
    filt_arg,      IF(ISOMITTED(Include),          TRUE, Include),
    alpha_arg,     IF(ISOMITTED(alpha),           0.05, alpha),
    X_design,      Design_Matrix(X_s, allow_arg, filt_arg),
    beta,          Coefficients(X_s, Y, allow_arg, filt_arg),
    s,             SE_Regression(X_s, Y, allow_arg, filt_arg),
    df,            DF_Residual(X_s, Y, allow_arg, filt_arg),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</si>
  <si>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[Include]: boolean array — TRUE includes the row, FALSE excludes it
[alpha]: significance level (0–1); default 0.05 yields 95% prediction intervals</t>
  </si>
  <si>
    <t>6-element vertical array: [Point Estimate, SE Prediction, t Critical, Lower bound, Upper bound, Confidence Level]</t>
  </si>
  <si>
    <t>A predicted outcome plus the range a new real-world observation is likely to fall in.</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</si>
  <si>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t>
  </si>
  <si>
    <t>Observation_Num</t>
  </si>
  <si>
    <t>=LAMBDA(Y, [Include],
  SEQUENCE(ROWS(FILTER(Y, IF(ISOMITTED(Include), TRUE, Include))))
)</t>
  </si>
  <si>
    <t>1..n observation index as a spilled vector</t>
  </si>
  <si>
    <t>A simple 1-to-n row counter for the filtered data.</t>
  </si>
  <si>
    <t>Spills 1..n, where n is the number of filtered observations.</t>
  </si>
  <si>
    <t>Rank_Fraction</t>
  </si>
  <si>
    <t>=LAMBDA(Y, [Include],
  LET(
    filtered, FILTER(Y, IF(ISOMITTED(Include), TRUE, Include)),
    n,        ROWS(filtered),
    BYROW(filtered, LAMBDA(v, SUMPRODUCT((filtered &lt;= v) * 1))) / n
  ))</t>
  </si>
  <si>
    <t>empirical-CDF fractions as a spilled vector, in original data order</t>
  </si>
  <si>
    <t>Each row's percentile-style position within the filtered outcome values.</t>
  </si>
  <si>
    <t>Empirical CDF: fraction of filtered observations with value &lt;= each observation. Equivalent to SUMPRODUCT((filtered&lt;=v)*1)/n for each v. Output is in original data order.</t>
  </si>
  <si>
    <t>Y_Ranked</t>
  </si>
  <si>
    <t>=LAMBDA(Y, [Include],
  SORT(FILTER(Y, IF(ISOMITTED(Include), TRUE, Include)))
)</t>
  </si>
  <si>
    <t>sorted filtered Y values as a spilled vector</t>
  </si>
  <si>
    <t>The filtered outcome values sorted from low to high.</t>
  </si>
  <si>
    <t>Useful for empirical distribution/probability plots of the response variable.</t>
  </si>
  <si>
    <t>Dependent_Var</t>
  </si>
  <si>
    <t>=LAMBDA(Y, [Include],
  FILTER(Y, IF(ISOMITTED(Include), TRUE, Include))
)</t>
  </si>
  <si>
    <t>filtered dependent variable vector (all rows when Include is omitted)</t>
  </si>
  <si>
    <t>The filtered outcome column in the order the model uses it.</t>
  </si>
  <si>
    <t>Returns the dependent-variable vector used by residual and diagnostic outputs.</t>
  </si>
  <si>
    <t>Normal_Scores</t>
  </si>
  <si>
    <t>=LAMBDA(Y, [Include],
  LET(
    filtered, FILTER(Y, IF(ISOMITTED(Include), TRUE, Include)),
    n,        ROWS(filtered),
    NORM.S.INV(
      (BYROW(filtered, LAMBDA(v, SUMPRODUCT((filtered &lt; v) * 1))) + 0.5) / n
    )
  ))</t>
  </si>
  <si>
    <t>theoretical standard-normal scores as a spilled vector</t>
  </si>
  <si>
    <t>The bell-curve quantiles used to build a Q-Q plot.</t>
  </si>
  <si>
    <t>Intended for normal probability plot x-values.</t>
  </si>
  <si>
    <t>Design_Matrix</t>
  </si>
  <si>
    <t>=LAMBDA(X_s, [Allow_Intercept], [Include],
  LET(
    allow_arg, IF(ISOMITTED(Allow_Intercept), TRUE, Allow_Intercept),
    filt_arg,  IF(ISOMITTED(Include), TRUE, Include),
    x_filt,    FILTER(X_s, filt_arg),
    IF(
      allow_arg,
      HSTACK(SEQUENCE(ROWS(x_filt), , 1, 0), x_filt),
      x_filt
    )
  ))</t>
  </si>
  <si>
    <t>X_s: column range of predictors (single or multi-column)
[Allow_Intercept]: TRUE/FALSE — fit intercept? Default TRUE
[Include]: boolean array — TRUE includes the row, FALSE excludes it</t>
  </si>
  <si>
    <t>filtered numeric design matrix as spilled array</t>
  </si>
  <si>
    <t>The cleaned predictor matrix the regression actually fits.</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</si>
  <si>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</si>
  <si>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</si>
  <si>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</si>
  <si>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</si>
  <si>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</si>
  <si>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The matrix inverse the regression uses for leverage, intervals, and influence math.</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</si>
  <si>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</si>
  <si>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</si>
  <si>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=LAMBDA(X_s, Y, [Allow_Intercept], [Include],
  LET(
    allow_arg, IF(ISOMITTED(Allow_Intercept), TRUE, Allow_Intercept),
    filt_arg,  IF(ISOMITTED(Include), TRUE, Include),
    MMULT(
      Design_Matrix(X_s, allow_arg, filt_arg),
      Coefficients(X_s, Y, allow_arg, filt_arg)
    )
  ))</t>
  </si>
  <si>
    <t>fitted Y values as a spilled vector</t>
  </si>
  <si>
    <t>The model's fitted Y values for each row.</t>
  </si>
  <si>
    <t>Computes X_design * beta using MMULT.</t>
  </si>
  <si>
    <t>Residuals</t>
  </si>
  <si>
    <t>=LAMBDA(X_s, Y, [Allow_Intercept], [Include],
  LET(
    allow_arg, IF(ISOMITTED(Allow_Intercept), TRUE, Allow_Intercept),
    filt_arg,  IF(ISOMITTED(Include), TRUE, Include),
    FILTER(Y, filt_arg) - Predictions(X_s, Y, allow_arg, filt_arg)
  ))</t>
  </si>
  <si>
    <t>raw residuals as a spilled vector</t>
  </si>
  <si>
    <t>How far each actual Y value is above or below its fitted value.</t>
  </si>
  <si>
    <t>Residuals are Y - fitted Y.</t>
  </si>
  <si>
    <t>Scaled_Residuals</t>
  </si>
  <si>
    <t>=LAMBDA(X_s, Y, [Allow_Intercept], [Include],
  LET(
    allow_arg, IF(ISOMITTED(Allow_Intercept), TRUE, Allow_Intercept),
    filt_arg,  IF(ISOMITTED(Include), TRUE, Include),
    Residuals(X_s, Y, allow_arg, filt_arg)
      / SE_Regression(X_s, Y, allow_arg, filt_arg)
  ))</t>
  </si>
  <si>
    <t>residual divided by SE_Regression as a spilled vector</t>
  </si>
  <si>
    <t>Residuals converted to a common error scale.</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</si>
  <si>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</si>
  <si>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</si>
  <si>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</si>
  <si>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</si>
  <si>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</si>
  <si>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Relative row numbers for the current spilled array.</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</si>
  <si>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</si>
  <si>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</si>
  <si>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</si>
  <si>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</si>
  <si>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</si>
  <si>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The same array with one chosen row removed.</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</si>
  <si>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</si>
  <si>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LOO_prediction</t>
  </si>
  <si>
    <t>=LAMBDA(X_s, Y, n, [Allow_Intercept], [Include],
  LET(
    allow_arg, IF(ISOMITTED(Allow_Intercept), TRUE, Allow_Intercept),
    filt_arg,  IF(ISOMITTED(Include),          TRUE, Include),
    X_filt,    FILTER(X_s, filt_arg),
    Y_filt,    FILTER(Y, filt_arg),
    X_loo,     Exclude_row_n(X_filt, n),
    Y_loo,     Exclude_row_n(Y_filt, n),
    x_n,       Design_Matrix(CHOOSEROWS(X_filt, n), allow_arg),
    beta_loo,  Coefficients(X_loo, Y_loo, allow_arg),
    MMULT(x_n, beta_loo)
  )
)</t>
  </si>
  <si>
    <t>X_s: column range of predictors (single or multi-column)
Y: single-column outcome range
n: relative row index of the observation to predict (1-based within the filtered dataset; negative values count from the end)
[Allow_Intercept]: TRUE/FALSE — fit intercept? Default TRUE
[Include]: boolean array — TRUE includes the row, FALSE excludes it</t>
  </si>
  <si>
    <t>scalar LOO prediction for observation n — the fitted value from a model trained on all rows except n, evaluated at row n of X_s</t>
  </si>
  <si>
    <t>One leave-one-out prediction for the requested row.</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</si>
  <si>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</si>
  <si>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</si>
  <si>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[Include],
  LET(
    allow_arg, IF(ISOMITTED(Allow_Intercept), TRUE, Allow_Intercept),
    filt_arg,  IF(ISOMITTED(Include),          TRUE, Include),
    yhat,      Predictions(X_s, Y, allow_arg, filt_arg),
    e,         FILTER(Y, filt_arg) - yhat,
    h,         Hat_diagonal(X_s, allow_arg, filt_arg),
    yhat - h * e / (1 - h)
  )
)</t>
  </si>
  <si>
    <t>n-element spill vector of LOO predictions for every filtered observation</t>
  </si>
  <si>
    <t>Each row's prediction from a model refit without that row.</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</si>
  <si>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so SUMSQ(LOOCV_residuals) = PRESS.</t>
  </si>
  <si>
    <t>Hat_diagonal</t>
  </si>
  <si>
    <t>=LAMBDA(X_s, [Allow_Intercept], [Include],
  LET(
    allow_arg, IF(ISOMITTED(Allow_Intercept), TRUE, Allow_Intercept),
    filt_arg,  IF(ISOMITTED(Include), TRUE, Include),
    X_design,  Design_Matrix(X_s, allow_arg, filt_arg),
    p,         COLUMNS(X_design),
    XtX_inv,   Gram_Inverse(X_design),
    Z,         MMULT(X_design, XtX_inv),
    MMULT(Z * X_design, SEQUENCE(p, 1, 1, 0))
  ))</t>
  </si>
  <si>
    <t>n-element hat-matrix diagonal (leverage values) as spilled vector</t>
  </si>
  <si>
    <t>Each row's leverage, meaning how unusual its predictor values are.</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</si>
  <si>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</si>
  <si>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</si>
  <si>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=LAMBDA(X_s, Y, [Allow_Intercept], [Include],
  LET(
    allow_arg, IF(ISOMITTED(Allow_Intercept), TRUE, Allow_Intercept),
    filt_arg,  IF(ISOMITTED(Include), TRUE, Include),
    e,         Residuals(X_s, Y, allow_arg, filt_arg),
    se,        SE_Regression(X_s, Y, allow_arg, filt_arg),
    h,         Hat_diagonal(X_s, allow_arg, filt_arg),
    e / (se * SQRT(1 - h))
  ))</t>
  </si>
  <si>
    <t>n-element vector of internally studentized residuals</t>
  </si>
  <si>
    <t>Residuals adjusted for both model error and leverage.</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</si>
  <si>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t>
  </si>
  <si>
    <t>Studentized_Residuals_Ranked</t>
  </si>
  <si>
    <t>=LAMBDA(X_s, Y, [Allow_Intercept], [Include],
  LET(
    allow_arg, IF(ISOMITTED(Allow_Intercept), TRUE, Allow_Intercept),
    filt_arg,  IF(ISOMITTED(Include), TRUE, Include),
    SORT(Studentized_Residuals(X_s, Y, allow_arg, filt_arg))
  ))</t>
  </si>
  <si>
    <t>sorted studentized residuals as spilled vector</t>
  </si>
  <si>
    <t>Studentized residuals sorted from smallest to largest.</t>
  </si>
  <si>
    <t>Ascending sort of Studentized_Residuals. Paired with Normal_Scores gives a leverage-corrected Q-Q plot; paired with Percentile gives a cumulative distribution plot.</t>
  </si>
  <si>
    <t>Cooks_Distance</t>
  </si>
  <si>
    <t>=LAMBDA(X_s, Y, [Allow_Intercept], [Include],
  LET(
    allow_arg, IF(ISOMITTED(Allow_Intercept), TRUE, Allow_Intercept),
    filt_arg,  IF(ISOMITTED(Include), TRUE, Include),
    r,         Studentized_Residuals(X_s, Y, allow_arg, filt_arg),
    h,         Hat_diagonal(X_s, allow_arg, filt_arg),
    p,         COLUMNS(Design_Matrix(X_s, allow_arg, filt_arg)),
    r ^ 2 * h / ((1 - h) * p)
  ))</t>
  </si>
  <si>
    <t>n-element vector of Cook’s distances</t>
  </si>
  <si>
    <t>How much one row can pull the fitted model around.</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</si>
  <si>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</si>
  <si>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</si>
  <si>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=LAMBDA(X_s, Y, [Allow_Intercept], [Include],
  LET(
    allow_arg, IF(ISOMITTED(Allow_Intercept), TRUE, Allow_Intercept),
    filt_arg,  IF(ISOMITTED(Include), TRUE, Include),
    SORT(Scaled_Residuals(X_s, Y, allow_arg, filt_arg))
  ))</t>
  </si>
  <si>
    <t>sorted scaled residuals as spilled vector</t>
  </si>
  <si>
    <t>Scaled residuals sorted from smallest to largest.</t>
  </si>
  <si>
    <t>Sorted Scaled_Residuals, intended for plotting against Normal_Scores.</t>
  </si>
  <si>
    <t>Col_Select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</si>
  <si>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</si>
  <si>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</si>
  <si>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</si>
  <si>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A helper that picks specific columns from a larger table.</t>
  </si>
  <si>
    <t>Wraps CHOOSECOLS to give column selection a named, self-documenting form. The output is a calculated array with the same row count as the source table, valid as X_s in any library function.
Primary use: define a named range — e.g. X_Predictors = Col_Select(LifeData, {3,7,9}) — then pass that name as X_s. Non-contiguous column sets are fully supported. Combine with Complete_Cases_Filter to drop rows that have missing or non-numeric values in the chosen columns.</t>
  </si>
  <si>
    <t>Complete_Cases_Filter</t>
  </si>
  <si>
    <t>=LAMBDA(X_s, [Y],
  LET(
    combined, IF(ISOMITTED(Y), X_s, HSTACK(X_s, Y)),
    MMULT((ISNUMBER(combined)) * 1, SEQUENCE(COLUMNS(combined), 1, 1, 0)) = COLUMNS(combined)
  )
)</t>
  </si>
  <si>
    <t>X_s: column range of predictors (single or multi-column), or a Col_Select result
[Y]: single-column outcome range; when supplied, rows where Y is also non-numeric are excluded</t>
  </si>
  <si>
    <t>boolean column vector — TRUE for rows where every included column is numeric</t>
  </si>
  <si>
    <t>A TRUE/FALSE mask that keeps only rows with usable numeric data.</t>
  </si>
  <si>
    <t>Produces a ready-made Include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</si>
  <si>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Data_Completeness</t>
  </si>
  <si>
    <t>=LAMBDA(predictor_row,
  AND(ISNUMBER(predictor_row))
)</t>
  </si>
  <si>
    <t>predictor_row: single-row range covering the predictor columns for one data row — typically a structured table row reference such as Table[@[FirstCol]:[LastCol]]</t>
  </si>
  <si>
    <t>TRUE if every cell in predictor_row is numeric, FALSE if any value is blank, text, or an error</t>
  </si>
  <si>
    <t>Returns TRUE when every predictor value in the row is a usable number.</t>
  </si>
  <si>
    <t>Data_Completeness tests whether a single data row has usable numeric values in every predictor column. It applies ISNUMBER to each cell in predictor_row and reduces the results with AND, returning TRUE only when no cell is blank, text, or an error.
Designed to be entered as a calculated table column formula — e.g. =Data_Completeness(Table[@[First]:[Last]]) — so that every row carries its own TRUE/FALSE completeness flag. That column can then be used directly as the Regression_Sample_Include argument to any regression library function, restricting the model to rows with complete predictor data.
Contrast with Complete_Cases_Filter, which operates on full column ranges and returns a boolean vector for all rows at once.</t>
  </si>
  <si>
    <t>Pearson_R</t>
  </si>
  <si>
    <t>=LAMBDA(X_s, Y, [Include],
  LET(
    filt_arg, IF(ISOMITTED(Include), TRUE, Include),
    xf, FILTER(X_s, filt_arg),
    yf, FILTER(Y,   filt_arg),
    MAKEARRAY(COLUMNS(X_s), 1, LAMBDA(r, c, CORREL(CHOOSECOLS(xf, r), yf)))
  ))</t>
  </si>
  <si>
    <t>X_s: predictor column range (single or multi-column); returns one correlation per column
Y: single-column outcome range
[Include]: boolean array — TRUE includes the row, FALSE excludes it</t>
  </si>
  <si>
    <t>k×1 column vector of Pearson correlations between each predictor and Y</t>
  </si>
  <si>
    <t>The straight-line relationship between each predictor and the outcome.</t>
  </si>
  <si>
    <t>Pearson_R computes the linear (Pearson product-moment) correlation between each column of X_s and Y after applying the optional Include argument.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</si>
  <si>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</si>
  <si>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=LAMBDA(xf, yf, [Include],
  LET(
    baseFilter, IF(ISOMITTED(Include), TRUE, Include),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</si>
  <si>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[Include]: boolean array — TRUE includes the row, FALSE excludes it</t>
  </si>
  <si>
    <t>k×1 column vector of Spearman rank correlations between each predictor and Y</t>
  </si>
  <si>
    <t>The rank-order relationship between each predictor and the outcome.</t>
  </si>
  <si>
    <t>Spearman_R computes the rank (Spearman) correlation between each column of xf and yf. For each predictor column, rows are kept where both that column and yf are numeric (and pass the optional Include).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</si>
  <si>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</si>
  <si>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=LAMBDA(X_s, [Include],
  LET(
    filt_arg, IF(ISOMITTED(Include), TRUE, Include),
    xf, FILTER(X_s, filt_arg),
    MAKEARRAY(COLUMNS(X_s), 1, LAMBDA(r, c, SKEW(CHOOSECOLS(xf, r))))
  ))</t>
  </si>
  <si>
    <t>X_s: column range to summarize (single or multi-column); returns one value per column
[Include]: boolean array — TRUE includes the row, FALSE excludes it</t>
  </si>
  <si>
    <t>k×1 column vector of sample skewness values (one per column of X_s)</t>
  </si>
  <si>
    <t>Whether a variable has a longer tail on one side than the other.</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</si>
  <si>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</si>
  <si>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</si>
  <si>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[Include],
  LET(
    filt_arg, IF(ISOMITTED(Include), TRUE, Include),
    xf, FILTER(X_s, filt_arg),
    MAKEARRAY(COLUMNS(X_s), 1, LAMBDA(r, c, KURT(CHOOSECOLS(xf, r))))
  ))</t>
  </si>
  <si>
    <t>k×1 column vector of excess kurtosis values (one per column of X_s)</t>
  </si>
  <si>
    <t>Whether a variable has unusually heavy tails or outliers.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</si>
  <si>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</si>
  <si>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F_Stat</t>
  </si>
  <si>
    <t>=LAMBDA(X_s, Y, [Allow_Intercept], [Include],
  LET(
    allow_arg, IF(ISOMITTED(Allow_Intercept), TRUE, Allow_Intercept),
    filt_arg,  IF(ISOMITTED(Include),          TRUE, Include),
    SS_Regression(X_s, Y, allow_arg, filt_arg) / DF_Regression(X_s) /
    (SS_Residual(X_s, Y, allow_arg, filt_arg) / DF_Residual(X_s, Y, allow_arg, filt_arg))
  ))</t>
  </si>
  <si>
    <t>F-statistic for the overall regression model as a scalar</t>
  </si>
  <si>
    <t>Whether the model, taken as a whole, explains more than random noise would.</t>
  </si>
  <si>
    <t>F_Stat returns the F-statistic for the omnibus test of the null hypothesis that all regression coefficients are simultaneously zero. It equals (MS_Regression / MS_Residual) = (SS_Regression / df_regression) / (SS_Residual / df_residual).
A large F-statistic (and correspondingly small P_Value_F) means the model explains significantly more variance than would be expected by chance. Note that a significant F does not guarantee that every individual predictor is significant — individual t-statistics (T_Stats) address that question. F_Stat appears in the ANOVA table on the Regression sheet; this function exposes it as a named reference for use in other formulas.</t>
  </si>
  <si>
    <t>P_Value_F</t>
  </si>
  <si>
    <t>=LAMBDA(X_s, Y, [Allow_Intercept], [Include],
  LET(
    allow_arg, IF(ISOMITTED(Allow_Intercept), TRUE, Allow_Intercept),
    filt_arg,  IF(ISOMITTED(Include),          TRUE, Include),
    F.DIST.RT(
      F_Stat(X_s, Y, allow_arg, filt_arg),
      DF_Regression(X_s),
      DF_Residual(X_s, Y, allow_arg, filt_arg)
    )
  ))</t>
  </si>
  <si>
    <t>p-value for the overall F-test (right-tail probability of the F distribution)</t>
  </si>
  <si>
    <t>How surprising the overall F-statistic would be if the model had no real signal.</t>
  </si>
  <si>
    <t>P_Value_F returns the p-value for the overall model F-test: the probability of observing an F-statistic at least as large as F_Stat under the null hypothesis that all coefficients are zero. Computed as F.DIST.RT(F_Stat, df_regression, df_residual).
Conventionally, P_Value_F &lt; 0.05 indicates that the model as a whole fits the data significantly better than a null model. This p-value appears in the Significance F column of the Regression sheet ANOVA table; this function exposes it for programmatic use.</t>
  </si>
  <si>
    <t>Correlation_Matrix</t>
  </si>
  <si>
    <t>=LAMBDA(X_s, [Include],
  LET(
    filt_arg, IF(ISOMITTED(Include), TRUE, Include),
    xf, FILTER(X_s, filt_arg),
    k,  COLUMNS(X_s),
    MAKEARRAY(k, k, LAMBDA(r, c, CORREL(CHOOSECOLS(xf, r), CHOOSECOLS(xf, c))))
  ))</t>
  </si>
  <si>
    <t>X_s: column range of variables (single or multi-column); returns a k×k symmetric matrix
[Include]: boolean array — TRUE includes the row, FALSE excludes it</t>
  </si>
  <si>
    <t>k×k symmetric matrix of pairwise Pearson correlations (diagonal = 1)</t>
  </si>
  <si>
    <t>The pairwise correlations among all predictor columns.</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</si>
  <si>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</si>
  <si>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Missing_Count</t>
  </si>
  <si>
    <t>=LAMBDA(data, [filter],
  LET(
    filt_arg, IF(ISOMITTED(filter), TRUE, filter),
    d, FILTER(data, filt_arg),
    last_row, IFERROR(LOOKUP(2, 1/(d&lt;&gt;""), SEQUENCE(ROWS(d))), 0),
    IF(last_row = 0, 0,
      last_row - COUNT(TAKE(d, last_row)))
  ))</t>
  </si>
  <si>
    <t>data: single-column data range (may contain blanks or non-numeric cells)
[filter]: optional boolean array — TRUE includes the row, FALSE excludes it</t>
  </si>
  <si>
    <t>count of non-numeric (blank or text) cells within the active rows of the data range</t>
  </si>
  <si>
    <t>How many cells in the data column are blank or non-numeric.</t>
  </si>
  <si>
    <t>Missing_Count counts cells that are present in the active data range but not numeric. The active range is determined from the first row down to the last non-empty row (using MATCH to find the last non-empty entry), so trailing blanks beyond the user's data do not inflate the count.
Returns 0 when no active rows exist. A non-zero result signals that some cells the user likely intended as data values were blank or contained text and were silently excluded from statistical calculations.</t>
  </si>
  <si>
    <t>Descriptive_Stats</t>
  </si>
  <si>
    <t>=LAMBDA(data, [filter],
  LET(
    filt_arg, IF(ISOMITTED(filter), ISNUMBER(data), filter),
    x, FILTER(data, filt_arg),
    n, COUNT(x),
    skew_val, INDEX(Skewness(data, filt_arg), 1),
    kurt_val, INDEX(Kurtosis(data, filt_arg), 1),
    VSTACK(
      AVERAGE(x),
      MEDIAN(x),
      IFERROR(MODE.SNGL(x), NA()),
      STDEV.S(x),
      VAR.S(x),
      MIN(x),
      MAX(x),
      MAX(x) - MIN(x),
      skew_val,
      kurt_val,
      n,
      Missing_Count(data, IF(ISOMITTED(filter), TRUE, filter))
    )
  ))</t>
  </si>
  <si>
    <t>data: single-column data range
[filter]: optional boolean array — TRUE includes the row, FALSE excludes it; defaults to ISNUMBER(data)</t>
  </si>
  <si>
    <t>12×1 column vector: mean, median, mode, SD, variance, min, max, range, skewness, kurtosis, count, missing count</t>
  </si>
  <si>
    <t>All 12 standard summary statistics for a data column, returned as a column vector.</t>
  </si>
  <si>
    <t>Descriptive_Stats returns a 12-element column vector of summary statistics for a single data column. When no filter is supplied, non-numeric cells are automatically excluded via ISNUMBER. Mode returns NA() when no unique mode exists. Skewness and kurtosis reuse the existing Skewness and Kurtosis LAMBDAs (Excel SKEW and KURT bias-correction formulas).
Use INDEX to extract individual values: INDEX(Descriptive_Stats(data), 1) = mean, INDEX(..., 4) = SD, etc. Or enter as a single spill formula to populate all 12 rows at once.</t>
  </si>
  <si>
    <t>Sturges_Bins</t>
  </si>
  <si>
    <t>=LAMBDA(data, [filter],
  LET(
    filt_arg, IF(ISOMITTED(filter), ISNUMBER(data), filter),
    x, FILTER(data, filt_arg),
    n, COUNT(x),
    CEILING(LOG(n, 2) + 1, 1)
  ))</t>
  </si>
  <si>
    <t>data: single-column numeric data range
[filter]: optional boolean array</t>
  </si>
  <si>
    <t>integer bin count via Sturges' rule</t>
  </si>
  <si>
    <t>How many histogram bins Sturges' rule recommends for this data.</t>
  </si>
  <si>
    <t>Sturges_Bins returns the bin count k = ⌈log₂(n) + 1⌉, where n is the count of numeric values after filtering. Sturges' rule works well for roughly symmetric, unimodal data with moderate sample sizes (50–200 observations). It tends to undersmooth (too few bins) for skewed or heavy-tailed data.
Used by Bin_Edges to generate upper bin edges for the Sturges histogram column chart.</t>
  </si>
  <si>
    <t>Scott_Bins</t>
  </si>
  <si>
    <t>=LAMBDA(data, [filter],
  LET(
    filt_arg, IF(ISOMITTED(filter), ISNUMBER(data), filter),
    x, FILTER(data, filt_arg),
    n, COUNT(x),
    sd, STDEV.S(x),
    width, 3.49 * sd * n ^ (-1/3),
    range_, MAX(x) - MIN(x),
    IF(sd = 0, 1, CEILING(range_ / width, 1))
  ))</t>
  </si>
  <si>
    <t>integer bin count via Scott's normal reference rule</t>
  </si>
  <si>
    <t>How many histogram bins Scott's normal-reference rule recommends.</t>
  </si>
  <si>
    <t>Scott_Bins computes the bin width h = 3.49 × σ × n^(−1/3) that minimises mean integrated squared error assuming the data are normally distributed, then returns k = ⌈range / h⌉.
Scott's rule is more adaptive than Sturges for larger samples and performs well when the data are approximately normal. For strongly skewed or multimodal data, Freedman-Diaconis is more appropriate.</t>
  </si>
  <si>
    <t>FD_Bins</t>
  </si>
  <si>
    <t>=LAMBDA(data, [filter],
  LET(
    filt_arg, IF(ISOMITTED(filter), ISNUMBER(data), filter),
    x, FILTER(data, filt_arg),
    n, COUNT(x),
    iqr, QUARTILE.EXC(x, 3) - QUARTILE.EXC(x, 1),
    width, 2 * iqr * n ^ (-1/3),
    range_, MAX(x) - MIN(x),
    IF(iqr = 0, Sturges_Bins(data, filt_arg), CEILING(range_ / width, 1))
  ))</t>
  </si>
  <si>
    <t>integer bin count via the Freedman-Diaconis rule</t>
  </si>
  <si>
    <t>How many histogram bins the Freedman-Diaconis rule recommends.</t>
  </si>
  <si>
    <t>FD_Bins computes the bin width h = 2 × IQR × n^(−1/3) where IQR is the interquartile range (QUARTILE.EXC), then returns k = ⌈range / h⌉.
Freedman-Diaconis is robust to outliers because it uses the IQR rather than the standard deviation. It is the preferred rule for skewed or heavy-tailed distributions and for large samples where the shape deviates from normality.</t>
  </si>
  <si>
    <t>n_histogram_bins</t>
  </si>
  <si>
    <t>=LAMBDA(data, [method], [filter],
  LET(
    filt_arg, IF(ISOMITTED(filter), ISNUMBER(data), filter),
    x, FILTER(data, filt_arg),
    n, COUNT(x),
    m, IF(ISOMITTED(method), "FD", method),
    SWITCH(m,
      "Sturges", CEILING(LOG(n, 2) + 1, 1),
      "Scott",   LET(
                   sd, STDEV.S(x),
                   range_, MAX(x) - MIN(x),
                   IF(sd = 0, 1, CEILING(range_ / (3.49 * sd * n ^ (-1/3)), 1))
                 ),
      LET(
        iqr, QUARTILE.EXC(x, 3) - QUARTILE.EXC(x, 1),
        range_, MAX(x) - MIN(x),
        IF(iqr = 0,
          CEILING(LOG(n, 2) + 1, 1),
          CEILING(range_ / (2 * iqr * n ^ (-1/3)), 1))
      )
    )
  ))</t>
  </si>
  <si>
    <t>data: single-column numeric data range
[method]: bin-count rule: "Sturges", "Scott", or "FD" (default when omitted)
[filter]: optional boolean array</t>
  </si>
  <si>
    <t>integer bin count k for the chosen method</t>
  </si>
  <si>
    <t>How many histogram bins a chosen rule (default: Freedman-Diaconis) recommends for this data.</t>
  </si>
  <si>
    <t>n_histogram_bins returns the recommended number of histogram bins k using the specified rule, defaulting to Freedman-Diaconis when method is omitted.
All three methods are computed inline without calling other named LAMBDAs:
  Sturges: k = ⌈log₂(n) + 1⌉
  Scott:   width = 3.49 × SD × n^(−1/3);  k = ⌈range / width⌉  (k=1 when SD=0)
  FD:      width = 2 × IQR × n^(−1/3);   k = ⌈range / width⌉  (falls back to Sturges when IQR=0)
Used internally by Bin_Edges. Can also be called directly to get the bin count for a specific rule.</t>
  </si>
  <si>
    <t>Bin_Edges</t>
  </si>
  <si>
    <t>=LAMBDA(data, [method], [filter],
  LET(
    filt_arg, IF(ISOMITTED(filter), ISNUMBER(data), filter),
    x, FILTER(data, filt_arg),
    min_x, MIN(x),
    max_x, MAX(x),
    k, n_histogram_bins(data, IF(ISOMITTED(method), "FD", method), filt_arg),
    width, (max_x - min_x) / k,
    SEQUENCE(k, 1, min_x + width, width)
  ))</t>
  </si>
  <si>
    <t>k×1 column vector of upper bin edges (evenly spaced from min to max)</t>
  </si>
  <si>
    <t>The upper edge of each histogram bin for a chosen binning method (default: Freedman-Diaconis).</t>
  </si>
  <si>
    <t>Bin_Edges returns a column vector of upper bin edges using the specified bin-count rule, defaulting to Freedman-Diaconis when method is omitted. Edges are evenly spaced from min+width to max (half-open (lower, upper] intervals matching Excel's FREQUENCY and histogram-chart convention). The vector length equals the bin count from the chosen method.
Pass the output directly to Bin_Counts. Use the spill range (e.g. F4#) as the chart category axis. The bin width equals (max − min) / k regardless of the rule — the rule determines only k.</t>
  </si>
  <si>
    <t>Bin_Counts</t>
  </si>
  <si>
    <t>=LAMBDA(data, edges, [filter],
  LET(
    filt_arg, IF(ISOMITTED(filter), ISNUMBER(data), filter),
    x, FILTER(data, filt_arg),
    TAKE(FREQUENCY(x, edges), ROWS(edges))
  ))</t>
  </si>
  <si>
    <t>data: single-column numeric data range
edges: column vector of upper bin edges (from Bin_Edges or custom)
[filter]: optional boolean array</t>
  </si>
  <si>
    <t>k×1 column vector of bin frequencies</t>
  </si>
  <si>
    <t>How many data values fall into each histogram bin.</t>
  </si>
  <si>
    <t>Bin_Counts uses Excel's FREQUENCY to count observations in each bin defined by the upper edges vector. TAKE trims the overflow element that FREQUENCY always appends, so the output length matches the edges length exactly.
Matches Excel's half-open (lower, upper] convention: the first bin counts all values ≤ edges[1]; subsequent bins count values where edges[i-1] &lt; x ≤ edges[i]. Enter as a spill formula in the column next to the edges output.</t>
  </si>
  <si>
    <t>NLL_Normal</t>
  </si>
  <si>
    <t>=LAMBDA(data, mean, sd, [filter],
  LET(
    filt_arg, IF(ISOMITTED(filter), ISNUMBER(data), filter),
    x, FILTER(data, filt_arg),
    IFERROR(-SUMPRODUCT(LN(NORM.DIST(x, mean, sd, FALSE))), 1E+15)
  ))</t>
  </si>
  <si>
    <t>data: single-column data range
mean: distribution mean parameter μ
sd: distribution standard deviation σ (must be &gt; 0)
[filter]: optional boolean array; defaults to ISNUMBER(data)</t>
  </si>
  <si>
    <t>negative log-likelihood for Normal(mean, sd) given data; returns 1E+15 for invalid parameter combinations</t>
  </si>
  <si>
    <t>How unlikely the Normal distribution is to have generated this data at the given parameters.</t>
  </si>
  <si>
    <t>NLL_Normal computes −Σ ln f(xᵢ | μ, σ) where f is the Normal PDF evaluated via NORM.DIST. The IFERROR sentinel maps overflow or invalid regions (sd ≤ 0, or non-positive PDF values) to 1E+15, keeping MIN and grid-search argmin robust. Minimising NLL over (μ, σ) gives the MLE; for the Normal distribution the MLE is the sample mean and sample standard deviation.
The filter defaults to ISNUMBER(data) so blank cells in the input range are automatically excluded. Pass this value to GoF_AIC and GoF_BIC with k = 2.</t>
  </si>
  <si>
    <t>NLL_Lognormal</t>
  </si>
  <si>
    <t>=LAMBDA(data, meanlog, sdlog, [filter],
  LET(
    filt_arg, IF(ISOMITTED(filter), ISNUMBER(data), filter),
    x, FILTER(data, filt_arg),
    IFERROR(-SUMPRODUCT(LN(LOGNORM.DIST(x, meanlog, sdlog, FALSE))), 1E+15)
  ))</t>
  </si>
  <si>
    <t>data: single-column data range (all values must be &gt; 0)
meanlog: mean of ln(data), μ_ln
sdlog: standard deviation of ln(data), σ_ln (must be &gt; 0)
[filter]: optional boolean array; defaults to ISNUMBER(data)</t>
  </si>
  <si>
    <t>negative log-likelihood for Lognormal(meanlog, sdlog) given data; returns 1E+15 for invalid parameter combinations</t>
  </si>
  <si>
    <t>How unlikely the Lognormal distribution is to have generated this data at the given parameters.</t>
  </si>
  <si>
    <t>NLL_Lognormal evaluates −Σ ln f(xᵢ | μ_ln, σ_ln) using Excel's LOGNORM.DIST PDF. The IFERROR sentinel maps overflow or invalid regions (non-positive data or sdlog ≤ 0) to 1E+15, keeping MIN and grid-search argmin robust. The MLE closed form is: μ_ln = AVERAGE(LN(data)), σ_ln = STDEV.S(LN(data)).
Lognormal fits well when data is right-skewed and multiplicative (incomes, sizes, concentrations). Pass to GoF_AIC and GoF_BIC with k = 2.</t>
  </si>
  <si>
    <t>NLL_Exponential</t>
  </si>
  <si>
    <t>=LAMBDA(data, rate, [filter],
  LET(
    filt_arg, IF(ISOMITTED(filter), ISNUMBER(data), filter),
    x, FILTER(data, filt_arg),
    IFERROR(-SUMPRODUCT(LN(EXPON.DIST(x, rate, FALSE))), 1E+15)
  ))</t>
  </si>
  <si>
    <t>data: single-column data range (all values must be ≥ 0)
rate: rate parameter λ = 1/mean (must be &gt; 0)
[filter]: optional boolean array; defaults to ISNUMBER(data)</t>
  </si>
  <si>
    <t>negative log-likelihood for Exponential(rate) given data; returns 1E+15 for invalid parameter combinations</t>
  </si>
  <si>
    <t>How unlikely the Exponential distribution is to have generated this data at the given rate.</t>
  </si>
  <si>
    <t>NLL_Exponential evaluates −Σ ln f(xᵢ | λ) = −n·ln(λ) + λ·Σxᵢ via EXPON.DIST. The IFERROR sentinel maps invalid regions (rate ≤ 0, or data violating the ≥ 0 support) to 1E+15, keeping MIN and grid-search argmin robust. The MLE closed form is: rate = 1/AVERAGE(data).
Exponential fits well for memoryless waiting times, inter-arrival times, and time-to-failure data. Pass to GoF_AIC and GoF_BIC with k = 1.</t>
  </si>
  <si>
    <t>NLL_Weibull</t>
  </si>
  <si>
    <t>=LAMBDA(data, shape, scale, [filter],
  LET(
    filt_arg, IF(ISOMITTED(filter), ISNUMBER(data), filter),
    x, FILTER(data, filt_arg),
    IFERROR(-SUMPRODUCT(LN(WEIBULL.DIST(x, shape, scale, FALSE))), 1E+15)
  ))</t>
  </si>
  <si>
    <t>data: single-column data range (all values must be &gt; 0)
shape: shape parameter k (must be &gt; 0)
scale: scale parameter λ (must be &gt; 0)
[filter]: optional boolean array; defaults to ISNUMBER(data)</t>
  </si>
  <si>
    <t>negative log-likelihood for Weibull(shape, scale) given data; returns 1E+15 for invalid parameter combinations</t>
  </si>
  <si>
    <t>How unlikely the Weibull distribution is to have generated this data at the given shape and scale.</t>
  </si>
  <si>
    <t>NLL_Weibull evaluates −Σ ln f(xᵢ | k, λ) using WEIBULL.DIST. The IFERROR sentinel maps overflow or invalid regions (shape → 0, or data violating support) to 1E+15, keeping MIN and grid-search argmin robust.
Weibull is the standard model for failure times and wind speeds. No closed-form MLE exists; fit using a two-input Data Table grid-search (v2.1). Pass to GoF_AIC and GoF_BIC with k = 2.</t>
  </si>
  <si>
    <t>NLL_Gamma</t>
  </si>
  <si>
    <t>=LAMBDA(data, shape, rate, [filter],
  LET(
    filt_arg, IF(ISOMITTED(filter), ISNUMBER(data), filter),
    x, FILTER(data, filt_arg),
    scale, 1 / rate,
    IFERROR(-SUMPRODUCT(LN(GAMMA.DIST(x, shape, scale, FALSE))), 1E+15)
  ))</t>
  </si>
  <si>
    <t>data: single-column data range (all values must be &gt; 0)
shape: shape parameter α (must be &gt; 0)
rate: rate parameter β = 1/scale (must be &gt; 0)
[filter]: optional boolean array; defaults to ISNUMBER(data)</t>
  </si>
  <si>
    <t>negative log-likelihood for Gamma(shape, rate) given data; returns 1E+15 for invalid parameter combinations</t>
  </si>
  <si>
    <t>How unlikely the Gamma distribution is to have generated this data at the given shape and rate.</t>
  </si>
  <si>
    <t>NLL_Gamma evaluates −Σ ln f(xᵢ | α, β) via GAMMA.DIST, converting rate to scale internally (scale = 1/rate). IFERROR maps overflow near shape → 0 to a large sentinel.
Gamma fits well for right-skewed positive data (insurance claims, rainfall, queuing times). No closed-form MLE; fit using grid-search Data Table (v2.1). Pass to GoF_AIC and GoF_BIC with k = 2.</t>
  </si>
  <si>
    <t>NLL_Triangular</t>
  </si>
  <si>
    <t>=LAMBDA(data, min_val, mode_val, max_val, [filter],
  LET(
    filt_arg, IF(ISOMITTED(filter), ISNUMBER(data), filter),
    x, FILTER(data, filt_arg),
    range_, max_val - min_val,
    pdf, IF(
      x &lt;= mode_val,
      2 * (x - min_val)  / (range_ * (mode_val - min_val)),
      2 * (max_val - x)  / (range_ * (max_val - mode_val))
    ),
    IFERROR(-SUMPRODUCT(LN(pdf)), 1E+15)
  ))</t>
  </si>
  <si>
    <t>data: single-column data range
min_val: lower bound of the triangular distribution
mode_val: peak (most likely value)
max_val: upper bound
[filter]: optional boolean array; defaults to ISNUMBER(data)</t>
  </si>
  <si>
    <t>negative log-likelihood for Triangular(min, mode, max) given data; returns 1E+15 for invalid parameters</t>
  </si>
  <si>
    <t>How unlikely the Triangular distribution is to have generated this data at the given bounds.</t>
  </si>
  <si>
    <t>NLL_Triangular implements the triangular PDF directly: 2(x − min) / (range × (mode − min)) on [min, mode] and 2(max − x) / (range × (max − mode)) on (mode, max]. The likelihood is non-differentiable at the mode, so MLE is non-standard; the conventional approach is to set min = data min, mode = data mode, max = data max.
Triangular is common in project risk and cost estimation (three-point estimates). Pass to GoF_AIC and GoF_BIC with k = 3.</t>
  </si>
  <si>
    <t>NLL_Beta</t>
  </si>
  <si>
    <t>=LAMBDA(data, alpha_param, beta_param, [filter],
  LET(
    filt_arg, IF(ISOMITTED(filter), ISNUMBER(data), filter),
    x, FILTER(data, filt_arg),
    IFERROR(-SUMPRODUCT(LN(BETA.DIST(x, alpha_param, beta_param, FALSE))), 1E+15)
  ))</t>
  </si>
  <si>
    <t>data: single-column data range; values must be strictly on (0, 1)
alpha_param: first shape parameter α (must be &gt; 0)
beta_param: second shape parameter β (must be &gt; 0)
[filter]: optional boolean array; defaults to ISNUMBER(data)</t>
  </si>
  <si>
    <t>negative log-likelihood for Beta(α, β) given data on (0,1); returns 1E+15 for boundary or invalid values</t>
  </si>
  <si>
    <t>How unlikely the Beta distribution is to have generated this (0,1)-bounded data at the given shape parameters.</t>
  </si>
  <si>
    <t>NLL_Beta evaluates −Σ ln f(xᵢ | α, β) via BETA.DIST. Values exactly at 0 or 1 cause BETA.DIST to return errors; the IFERROR sentinel catches these and maps the entire NLL to 1E+15, making the cell visible as an overflow region in grid-search heatmaps.
Beta fits proportions and rates bounded on [0, 1] (e.g. efficiencies, fractions). Data must be rescaled to (0, 1) before fitting. No closed-form MLE; fit using grid-search Data Table (v2.1). Pass to GoF_AIC and GoF_BIC with k = 2.</t>
  </si>
  <si>
    <t>NLL_BetaPERT</t>
  </si>
  <si>
    <t>=LAMBDA(data, min_val, mode_val, max_val, [filter],
  LET(
    filt_arg, IF(ISOMITTED(filter), ISNUMBER(data), filter),
    x, FILTER(data, filt_arg),
    range_, max_val - min_val,
    z, (x - min_val) / range_,
    alpha_p, 1 + 4 * (mode_val - min_val) / range_,
    beta_p,  1 + 4 * (max_val  - mode_val) / range_,
    pdf_z, BETA.DIST(z, alpha_p, beta_p, FALSE),
    pdf_x, pdf_z / range_,
    IFERROR(-SUMPRODUCT(LN(pdf_x)), 1E+15)
  ))</t>
  </si>
  <si>
    <t>data: single-column data range
min_val: lower bound (minimum possible value)
mode_val: most likely value (peak of the PERT curve)
max_val: upper bound (maximum possible value)
[filter]: optional boolean array; defaults to ISNUMBER(data)</t>
  </si>
  <si>
    <t>negative log-likelihood for BetaPERT(min, mode, max) given data; returns 1E+15 for invalid parameters</t>
  </si>
  <si>
    <t>How unlikely the BetaPERT distribution is to have generated this data at the given three-point bounds.</t>
  </si>
  <si>
    <t>NLL_BetaPERT reparameterises the Beta distribution using the PERT convention: α = 1 + 4·(mode − min)/(max − min), β = 1 + 4·(max − mode)/(max − min). Data are rescaled to z = (x − min)/(max − min); the Jacobian correction log(1/(max − min)) converts the Beta log-likelihood back to the original data scale.
BetaPERT is the standard distribution for three-point cost and schedule estimates. Parameters are estimated directly from min, mode, max; no optimisation is needed. Pass to GoF_AIC and GoF_BIC with k = 3.</t>
  </si>
  <si>
    <t>GoF_AIC</t>
  </si>
  <si>
    <t>=LAMBDA(nll, k, 2 * k + 2 * nll)</t>
  </si>
  <si>
    <t>nll: negative log-likelihood from any NLL_* function
k: number of free parameters in the distribution (1 for Exponential, 2 for Normal/Lognormal/Weibull/Gamma/Beta, 3 for Triangular/BetaPERT)</t>
  </si>
  <si>
    <t>AIC = 2k + 2·NLL as a scalar</t>
  </si>
  <si>
    <t>A model-comparison score that balances fit quality against the number of parameters.</t>
  </si>
  <si>
    <t>GoF_AIC computes the Akaike Information Criterion: AIC = 2k + 2·NLL. Lower AIC indicates a better balance of fit quality and model complexity. AIC is comparable across all distributions fitted to the same dataset — the distribution with the lowest AIC is the best-fitting model under this criterion.
AIC does not penalise extra parameters as strongly as BIC, so it may favour more complex distributions (larger k) when sample sizes are large. For small samples, use AICc instead (not implemented here — add a correction term 2k(k+1)/(n−k−1) if n/k &lt; 40).</t>
  </si>
  <si>
    <t>GoF_BIC</t>
  </si>
  <si>
    <t>=LAMBDA(nll, k, n, k * LN(n) + 2 * nll)</t>
  </si>
  <si>
    <t>nll: negative log-likelihood from any NLL_* function
k: number of free parameters in the distribution
n: number of observations used in the fit (from UV_n or COUNT(data))</t>
  </si>
  <si>
    <t>BIC = k·ln(n) + 2·NLL as a scalar</t>
  </si>
  <si>
    <t>A model-comparison score that penalises extra parameters more strongly as sample size grows.</t>
  </si>
  <si>
    <t>GoF_BIC computes the Bayesian Information Criterion: BIC = k·ln(n) + 2·NLL. Lower BIC indicates a better model. BIC penalises extra parameters more strongly than AIC (penalty grows with log(n) rather than 2), favouring simpler distributions in larger samples.
Compare AIC and BIC together: if they agree, the best-fit distribution is clear; if they disagree, AIC is selecting a more complex distribution and BIC is selecting a simpler one. The difference is informative about how much the extra parameters contribute to fit.</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</si>
  <si>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</si>
  <si>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</si>
  <si>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</si>
  <si>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</si>
  <si>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</si>
  <si>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</si>
  <si>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</si>
  <si>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</si>
  <si>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</si>
  <si>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</si>
  <si>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</si>
  <si>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</si>
  <si>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</si>
  <si>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</si>
  <si>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</si>
  <si>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</si>
  <si>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</si>
  <si>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</si>
  <si>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</si>
  <si>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</si>
  <si>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</si>
  <si>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</si>
  <si>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</si>
  <si>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</si>
  <si>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</si>
  <si>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</si>
  <si>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</si>
  <si>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</si>
  <si>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</si>
  <si>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</si>
  <si>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</si>
  <si>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</si>
  <si>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</si>
  <si>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</si>
  <si>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</si>
  <si>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</si>
  <si>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</si>
  <si>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</si>
  <si>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</si>
  <si>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</si>
  <si>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</si>
  <si>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</si>
  <si>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</si>
  <si>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</si>
  <si>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</si>
  <si>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</si>
  <si>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</si>
  <si>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</si>
  <si>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</si>
  <si>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</si>
  <si>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</si>
  <si>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</si>
  <si>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</si>
  <si>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</si>
  <si>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</si>
  <si>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</si>
  <si>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</si>
  <si>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</si>
  <si>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</si>
  <si>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</si>
  <si>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</si>
  <si>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</si>
  <si>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</si>
  <si>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</si>
  <si>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</si>
  <si>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</si>
  <si>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</si>
  <si>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</si>
  <si>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</si>
  <si>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</si>
  <si>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</si>
  <si>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</si>
  <si>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</si>
  <si>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</si>
  <si>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</si>
  <si>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</si>
  <si>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</si>
  <si>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</si>
  <si>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</si>
  <si>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</si>
  <si>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</si>
  <si>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</si>
  <si>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</si>
  <si>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</si>
  <si>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</si>
  <si>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</si>
  <si>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</si>
  <si>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</si>
  <si>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</si>
  <si>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</si>
  <si>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</si>
  <si>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</si>
  <si>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</si>
  <si>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</si>
  <si>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</si>
  <si>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</si>
  <si>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</si>
  <si>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</si>
  <si>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</si>
  <si>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</si>
  <si>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</si>
  <si>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</si>
  <si>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</si>
  <si>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</si>
  <si>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</si>
  <si>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</si>
  <si>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</si>
  <si>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</si>
  <si>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</si>
  <si>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</si>
  <si>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</si>
  <si>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</si>
  <si>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</si>
  <si>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</si>
  <si>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</si>
  <si>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</si>
  <si>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</si>
  <si>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</si>
  <si>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</si>
  <si>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</si>
  <si>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</si>
  <si>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</si>
  <si>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</si>
  <si>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</si>
  <si>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</si>
  <si>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</si>
  <si>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</si>
  <si>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</si>
  <si>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</si>
  <si>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</si>
  <si>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</si>
  <si>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</si>
  <si>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</si>
  <si>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</si>
  <si>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</si>
  <si>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</si>
  <si>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</si>
  <si>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</si>
  <si>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</si>
  <si>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</si>
  <si>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</si>
  <si>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</si>
  <si>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</si>
  <si>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</si>
  <si>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</si>
  <si>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</si>
  <si>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</si>
  <si>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</si>
  <si>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</si>
  <si>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</si>
  <si>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</si>
  <si>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</si>
  <si>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</si>
  <si>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</si>
  <si>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</si>
  <si>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</si>
  <si>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</si>
  <si>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</si>
  <si>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</si>
  <si>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</si>
  <si>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</si>
  <si>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</si>
  <si>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</si>
  <si>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</si>
  <si>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</si>
  <si>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</si>
  <si>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</si>
  <si>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</si>
  <si>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</si>
  <si>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</si>
  <si>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</si>
  <si>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</si>
  <si>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</si>
  <si>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</si>
  <si>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</si>
  <si>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</si>
  <si>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</si>
  <si>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</si>
  <si>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</si>
  <si>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</si>
  <si>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</si>
  <si>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</si>
  <si>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</si>
  <si>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</si>
  <si>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</si>
  <si>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</si>
  <si>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</si>
  <si>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</si>
  <si>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</si>
  <si>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</si>
  <si>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</si>
  <si>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</si>
  <si>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</si>
  <si>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</si>
  <si>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</si>
  <si>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</si>
  <si>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</si>
  <si>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</si>
  <si>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</si>
  <si>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</si>
  <si>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</si>
  <si>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</si>
  <si>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</si>
  <si>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</si>
  <si>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</si>
  <si>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</si>
  <si>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</si>
  <si>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</si>
  <si>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</si>
  <si>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</si>
  <si>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</si>
  <si>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</si>
  <si>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</si>
  <si>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</si>
  <si>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</si>
  <si>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</si>
  <si>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</si>
  <si>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</si>
  <si>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Univariate Analysis</t>
  </si>
  <si>
    <t>Data</t>
  </si>
  <si>
    <t>Descriptive Statistics</t>
  </si>
  <si>
    <t>Value</t>
  </si>
  <si>
    <t>Mean</t>
  </si>
  <si>
    <t>Median</t>
  </si>
  <si>
    <t>Mode</t>
  </si>
  <si>
    <t>Std Dev</t>
  </si>
  <si>
    <t>Variance</t>
  </si>
  <si>
    <t>Min</t>
  </si>
  <si>
    <t>Max</t>
  </si>
  <si>
    <t>Range</t>
  </si>
  <si>
    <t>Count</t>
  </si>
  <si>
    <t>Missing</t>
  </si>
  <si>
    <t>Histograms</t>
  </si>
  <si>
    <t>Sturges Method</t>
  </si>
  <si>
    <t>Upper Edge</t>
  </si>
  <si>
    <t>Scott Method</t>
  </si>
  <si>
    <t>Freedman-Diaconis Method</t>
  </si>
  <si>
    <t>Distribution Fitting/Comparison</t>
  </si>
  <si>
    <t>Distribution</t>
  </si>
  <si>
    <t>θ₁</t>
  </si>
  <si>
    <t>θ₂</t>
  </si>
  <si>
    <t>θ₃</t>
  </si>
  <si>
    <t>NLL</t>
  </si>
  <si>
    <t>k</t>
  </si>
  <si>
    <t>Normal</t>
  </si>
  <si>
    <t>Lognormal</t>
  </si>
  <si>
    <t>μ_ln</t>
  </si>
  <si>
    <t>σ_ln</t>
  </si>
  <si>
    <t>Exponential</t>
  </si>
  <si>
    <t>Rate</t>
  </si>
  <si>
    <t>Triangular</t>
  </si>
  <si>
    <t>BetaPERT</t>
  </si>
  <si>
    <t>Weibull</t>
  </si>
  <si>
    <t>shape</t>
  </si>
  <si>
    <t>scale</t>
  </si>
  <si>
    <t>Weibull Grid-Search MLE  —  Stage 1  (shape × scale)</t>
  </si>
  <si>
    <t>shape (k) range:</t>
  </si>
  <si>
    <t>scale (λ) range:</t>
  </si>
  <si>
    <t>Min NLL:</t>
  </si>
  <si>
    <t>Best shape:</t>
  </si>
  <si>
    <t>Best scale:</t>
  </si>
  <si>
    <t>Weibull Grid-Search MLE  —  Stage 2  (refined)</t>
  </si>
  <si>
    <t>How to use the Regression sheet for Multilinear Regression (MLR)</t>
  </si>
  <si>
    <t>To analyze your own dataset, copy the Regression sheet into your workbook (right-click the tab → Move or Copy). This carries over all workbook-scoped LAMBDA functions as well as the sheet-scoped named ranges used by the Regression sheet.</t>
  </si>
  <si>
    <t>Ensure your data is organized as a structured Excel table. Select the range including column headers and press Ctrl+T, or go to Home → Format as Table.</t>
  </si>
  <si>
    <t>Next, update the named ranges that point to your data. Open the Name Manager from Formulas → Name Manager. You will see the named ranges and the workbook-scoped LAMBDA functions listed there.</t>
  </si>
  <si>
    <t>Required Name Range Updates:</t>
  </si>
  <si>
    <t>In the Name Manager, update All_Xs (the “Refers To” field) to span all potential independent variable columns in your dataset.</t>
  </si>
  <si>
    <t>Update y to refer to your dependent variable column. It must span exactly the same rows as All_Xs.</t>
  </si>
  <si>
    <t>Optional — sample include mask:</t>
  </si>
  <si>
    <t>Update Regression_Sample_Include (the “Refers To” field) to a column in the same table containing TRUE or FALSE for each row. A recommended approach is to add a completeness column using the Data_Completeness function:
=Data_Completeness(YourTable[@[First_Predictor]:[Last_Predictor]])
Replace First_Predictor and Last_Predictor with your first and last predictor column names. This returns TRUE only when every predictor value in the row is numeric, automatically excluding rows with blanks or non-numeric values from the regression.</t>
  </si>
  <si>
    <t>Optional — point prediction:</t>
  </si>
  <si>
    <t>To generate a point prediction and prediction interval, enter a value for each independent variable in the orange cells in column V under the PREDICTION INPUTS heading. Results appear automatically in the PREDICTION OUTPUTS box above. By default, these inputs are set to the mean of each independent variable in the data, so the SE prediction equals the SE of the regression.
If you are making a prediction using the regression, overwrite these defaults with the values of the independent variables for your scenario.</t>
  </si>
  <si>
    <t>REGRESSION DIAGNOSTIC GUIDE</t>
  </si>
  <si>
    <t>Use the charts and flagged cells on the Regression sheet to assess model assumptions. Work through Tier 1 first; investigate Tier 2 only when a Tier 1 plot raises a concern.</t>
  </si>
  <si>
    <t>TIER 1 — Review for every model</t>
  </si>
  <si>
    <t>Plot</t>
  </si>
  <si>
    <t>X-axis</t>
  </si>
  <si>
    <t>Y-axis</t>
  </si>
  <si>
    <t>What to look for</t>
  </si>
  <si>
    <t>Residuals vs. Fitted</t>
  </si>
  <si>
    <t>Predicted Y</t>
  </si>
  <si>
    <t>Random scatter around zero. A curve or funnel shape signals nonlinearity or heteroscedasticity (non-constant error variance).</t>
  </si>
  <si>
    <t>Normal Q-Q</t>
  </si>
  <si>
    <t>Normal Scores (theoretical)</t>
  </si>
  <si>
    <t>Studentized Residuals Ranked</t>
  </si>
  <si>
    <t>Points close to a straight diagonal line. Heavy tails or an S-curve indicate non-normal errors. Check QQ Correlation (Cell P10): below 0.98 = mild concern, below 0.95 = stronger concern.</t>
  </si>
  <si>
    <t>Actual vs. Predicted</t>
  </si>
  <si>
    <t>Y</t>
  </si>
  <si>
    <t>Points close to a 45° line. A bow or fan shape confirms the same problems seen in Residuals vs. Fitted but from a different angle.</t>
  </si>
  <si>
    <t>TIER 2 — Investigate when Tier 1 raises a concern</t>
  </si>
  <si>
    <t>Scale-Location</t>
  </si>
  <si>
    <t>Scale-Location
(√|Studentized Residuals|)</t>
  </si>
  <si>
    <t>Flat horizontal spread of points = homoscedasticity. An upward trend confirms heteroscedasticity flagged in Tier 1. Yellow cells: value &gt; √2 ≈ 1.41; red cells: value &gt; √3 ≈ 1.73.</t>
  </si>
  <si>
    <t>Cook's Distance</t>
  </si>
  <si>
    <t>Observation (bar position)</t>
  </si>
  <si>
    <t>Spikes above 4/n (yellow) or above 0.9 (red) mark observations with outsized influence on the fitted coefficients. Bars are ordered by observation number. Inspect those rows for data entry errors or genuine outliers before removing them. Remove outliers only when you have a definitive, non-statistical reason to believe the data point is invalid, comes from a different population, or disproportionately distorts the analysis. Never filter out data solely because it is an extreme statistical value, as doing so can introduce bias and erase genuine insights.</t>
  </si>
  <si>
    <t>Studentized Residuals vs. Leverage</t>
  </si>
  <si>
    <t>Hat Diagonal (leverage)</t>
  </si>
  <si>
    <t>Studentized Residuals</t>
  </si>
  <si>
    <t>High leverage alone is not a problem. Combined high leverage and large residual (top-right or bottom-right of the plot) = influential outlier. Hat &gt; 2p/n is flagged red; Hat &gt; 3p/n is additionally bold.</t>
  </si>
  <si>
    <t>PRESS Residuals</t>
  </si>
  <si>
    <t>PRESS Residual
(e / (1 − h))</t>
  </si>
  <si>
    <t>PRESS residuals inflate the ordinary residual by leverage. Bars are ordered by observation number. Large values (|PRESS| &gt; 2 × SE yellow, &gt; 3 × SE red) flag observations whose removal would substantially shift the fitted model.</t>
  </si>
  <si>
    <t>DIAGNOSTIC THRESHOLD REFERENCE</t>
  </si>
  <si>
    <t>Diagnostic</t>
  </si>
  <si>
    <t>Location on sheet</t>
  </si>
  <si>
    <t>Yellow threshold</t>
  </si>
  <si>
    <t>Red threshold</t>
  </si>
  <si>
    <t>VIF (Variance Inflation Factor)</t>
  </si>
  <si>
    <t>Col I, Predictor Summary</t>
  </si>
  <si>
    <t>VIF &gt; 5  (possible collinearity)</t>
  </si>
  <si>
    <t>VIF &gt; 10  (strong collinearity)</t>
  </si>
  <si>
    <t>Col J, Predictor Summary</t>
  </si>
  <si>
    <t>Tolerance &lt; 0.2</t>
  </si>
  <si>
    <t>Tolerance &lt; 0.1</t>
  </si>
  <si>
    <t>PRESS R²</t>
  </si>
  <si>
    <t>Cell P5, Diagnostics</t>
  </si>
  <si>
    <t>—</t>
  </si>
  <si>
    <t>PRESS R² &lt; 0  (worse than predicting Y-mean)</t>
  </si>
  <si>
    <t>QQ Correlation</t>
  </si>
  <si>
    <t>Cell P10, Diagnostics</t>
  </si>
  <si>
    <t>&lt; 0.98  (mild non-normality)</t>
  </si>
  <si>
    <t>&lt; 0.95  (clear non-normality)</t>
  </si>
  <si>
    <t>Significance F</t>
  </si>
  <si>
    <t>Cell Q15, ANOVA Table</t>
  </si>
  <si>
    <t>P-value &gt; alpha  (model not significant)</t>
  </si>
  <si>
    <t>Coefficient P-values</t>
  </si>
  <si>
    <t>Col P, Coefficients</t>
  </si>
  <si>
    <t>P-value &gt; alpha  (term not significant)</t>
  </si>
  <si>
    <t>Col AB, Residual Output</t>
  </si>
  <si>
    <t>h &gt; 2p/n  (high leverage)</t>
  </si>
  <si>
    <t>Col AC, Residual Output</t>
  </si>
  <si>
    <t>|r*| &gt; 2  (moderate outlier)</t>
  </si>
  <si>
    <t>|r*| ≥ 3  (strong outlier)</t>
  </si>
  <si>
    <t>Col AD, Residual Output</t>
  </si>
  <si>
    <t>D &gt; 4/n  (review)</t>
  </si>
  <si>
    <t>D &gt; 0.9  (high influence)</t>
  </si>
  <si>
    <t>Col AG, Residual Output</t>
  </si>
  <si>
    <t>&gt; √2 ≈ 1.41  (|r*| &gt; 2 equivalent)</t>
  </si>
  <si>
    <t>&gt; √3 ≈ 1.73  (|r*| &gt; 3 equivalent)</t>
  </si>
  <si>
    <t>PRESS Residual</t>
  </si>
  <si>
    <t>Col AH, Residual Output</t>
  </si>
  <si>
    <t>|PRESS| &gt; 2 × SE</t>
  </si>
  <si>
    <t>|PRESS| &gt; 3 × SE</t>
  </si>
  <si>
    <t>COMMON PATTERNS AND NEXT STEPS</t>
  </si>
  <si>
    <t>Pattern</t>
  </si>
  <si>
    <t>Symptom</t>
  </si>
  <si>
    <t>Next step</t>
  </si>
  <si>
    <t>Heteroscedasticity
(funnel residuals)</t>
  </si>
  <si>
    <t>Residuals vs. Fitted shows fan shape; Scale-Location trends upward.</t>
  </si>
  <si>
    <t>Consider: log-transforming Y, adding polynomial terms, or fitting a Weighted Least Squares (WLS) model. WLS is planned for a future version of this library.</t>
  </si>
  <si>
    <t>Nonlinearity
(curved residuals)</t>
  </si>
  <si>
    <t>Residuals vs. Fitted shows a curve; Actual vs. Predicted bows.</t>
  </si>
  <si>
    <t>Add squared or interaction terms to the model. Toggle individual predictors on/off to isolate which variable is driving the curve.</t>
  </si>
  <si>
    <t>Non-normal errors
(Q-Q deviation)</t>
  </si>
  <si>
    <t>Q-Q plot shows heavy tails or S-curve; QQ Correlation &lt; 0.98.</t>
  </si>
  <si>
    <t>With n &gt; 100 moderate departures rarely invalidate inference. For small n, consider robust standard errors or a bootstrap Confidence Interval approach.</t>
  </si>
  <si>
    <t>Influential observations
(high Cook's D or PRESS)</t>
  </si>
  <si>
    <t>Cook's D &gt; 4/n or |PRESS| &gt; 2 × SE for one or more rows.</t>
  </si>
  <si>
    <t>Inspect those rows. Verify data entry. Refit without the observation(s) and compare coefficients — if they shift substantially, see which ones and research the reasons why those data points are different. If there's a significant difference, choose one model, but report the prediction results of the other regression as a sensitivity analysis.</t>
  </si>
  <si>
    <t>Multicollinearity
(high VIF)</t>
  </si>
  <si>
    <t>VIF &gt; 10 for one or more predictors.</t>
  </si>
  <si>
    <t>Remove or combine correlated predictors. Use the Correlation_Matrix function to identify the pairs. Partial R² shows each predictor's unique contribution after controlling for the others.</t>
  </si>
  <si>
    <t>VERSION HISTORY</t>
  </si>
  <si>
    <t>Version</t>
  </si>
  <si>
    <t>Release Date</t>
  </si>
  <si>
    <t>Summary of Changes</t>
  </si>
  <si>
    <t>1.0.0</t>
  </si>
  <si>
    <t>Initial release — complete OLS/MLR engine with full model-fit and ANOVA statistics, coefficient inference (SE, t, p, CIs, partial R²/correlation), multicollinearity diagnostics (VIF, Tolerance, correlation matrix), residual and influence diagnostics (residuals, studentized residuals, hat diagonal, Cook's distance, Q-Q machinery, Durbin-Watson), cross-validation (PRESS, LOOCV), information criteria (AIC, AICc, BIC), distributional exploration (skewness, kurtosis, Pearson/Spearman), and prediction with confidence intervals. Ships with Regression sheet, Diagnostic Guide, Regression Instructions, pre-built diagnostic charts, and this Version History.</t>
  </si>
  <si>
    <t>MODEL SELECTION</t>
  </si>
  <si>
    <t>In linear model?</t>
  </si>
  <si>
    <t>Allow Intercept</t>
  </si>
  <si>
    <t>PREDICTOR SUMMARY</t>
  </si>
  <si>
    <t>Pearson R</t>
  </si>
  <si>
    <t>Spearman R</t>
  </si>
  <si>
    <t>REGRESSION OUTPUTS</t>
  </si>
  <si>
    <t>REGRESSION STATISTICS</t>
  </si>
  <si>
    <t>Multiple R</t>
  </si>
  <si>
    <t>R Square</t>
  </si>
  <si>
    <t>Adjusted R Square</t>
  </si>
  <si>
    <t>Standard Error</t>
  </si>
  <si>
    <t>DIAGNOSTICS</t>
  </si>
  <si>
    <t>Mean Leverage</t>
  </si>
  <si>
    <t>Alpha</t>
  </si>
  <si>
    <t>ANOVA TABLE</t>
  </si>
  <si>
    <t>df</t>
  </si>
  <si>
    <t>SS</t>
  </si>
  <si>
    <t>MS</t>
  </si>
  <si>
    <t>F</t>
  </si>
  <si>
    <t>Regression</t>
  </si>
  <si>
    <t>Residual</t>
  </si>
  <si>
    <t>Total</t>
  </si>
  <si>
    <t>COEFFICIENTS</t>
  </si>
  <si>
    <t>Std Error</t>
  </si>
  <si>
    <t>t Stat</t>
  </si>
  <si>
    <t>P-value</t>
  </si>
  <si>
    <t>Lower 95%</t>
  </si>
  <si>
    <t>Upper 95%</t>
  </si>
  <si>
    <t>Beta Weight</t>
  </si>
  <si>
    <t>PREDICTION OUTPUTS</t>
  </si>
  <si>
    <t>PREDICTION INTERVAL</t>
  </si>
  <si>
    <t>Point Estimate</t>
  </si>
  <si>
    <t>SE Prediction</t>
  </si>
  <si>
    <t>t Critical</t>
  </si>
  <si>
    <t>Confidence Level</t>
  </si>
  <si>
    <t>PREDICTION INPUTS</t>
  </si>
  <si>
    <t>Predictor</t>
  </si>
  <si>
    <t>Prediction Value</t>
  </si>
  <si>
    <t>Intercept</t>
  </si>
  <si>
    <t>RESIDUAL OUTPUT</t>
  </si>
  <si>
    <t>LOOCV Residual</t>
  </si>
  <si>
    <t>Hat Diagonal</t>
  </si>
  <si>
    <t>Normal Scores Ranked</t>
  </si>
  <si>
    <t>Bins</t>
  </si>
  <si>
    <t>Include?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</si>
</sst>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E+00"/>
  </numFmts>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b/>
      <sz val="9"/>
      <color indexed="81"/>
      <name val="Tahoma"/>
      <family val="2"/>
    </font>
  </fonts>
  <fills count="7">
    <fill>
      <patternFill patternType="none"/>
    </fill>
    <fill>
      <patternFill patternType="gray125"/>
    </fill>
    <fill>
      <patternFill patternType="solid">
        <fgColor rgb="FFCAEDFB"/>
        <bgColor indexed="64"/>
      </patternFill>
    </fill>
    <fill>
      <patternFill patternType="solid">
        <fgColor rgb="FFDCE6F1"/>
        <bgColor indexed="64"/>
      </patternFill>
    </fill>
    <fill>
      <patternFill patternType="solid">
        <fgColor rgb="FFFBE2D5"/>
        <bgColor indexed="64"/>
      </patternFill>
    </fill>
    <fill>
      <patternFill patternType="solid">
        <fgColor rgb="FFE2EFDA"/>
        <bgColor indexed="64"/>
      </patternFill>
    </fill>
    <fill>
      <patternFill patternType="solid">
        <fgColor rgb="FFD9E1F2"/>
        <bgColor indexed="64"/>
      </patternFill>
    </fill>
  </fills>
  <borders count="9">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56">
    <xf numFmtId="0" fontId="0" fillId="0" borderId="0" xfId="0"/>
    <xf numFmtId="49" fontId="0" fillId="0" borderId="0" xfId="0" applyNumberFormat="1" applyAlignment="1">
      <alignment wrapText="1"/>
    </xf>
    <xf numFmtId="0" fontId="0" fillId="0" borderId="0" xfId="0" applyAlignment="1">
      <alignment wrapText="1"/>
    </xf>
    <xf numFmtId="0" fontId="1" fillId="0" borderId="0" xfId="0" applyFont="1"/>
    <xf numFmtId="0" fontId="2" fillId="0" borderId="0" xfId="0" applyFont="1"/>
    <xf numFmtId="0" fontId="1" fillId="2" borderId="0" xfId="0" applyFont="1" applyFill="1"/>
    <xf numFmtId="0" fontId="1" fillId="3" borderId="0" xfId="0" applyFont="1" applyFill="1"/>
    <xf numFmtId="164" fontId="0" fillId="0" borderId="0" xfId="0" applyNumberFormat="1"/>
    <xf numFmtId="1" fontId="0" fillId="0" borderId="0" xfId="0" applyNumberFormat="1"/>
    <xf numFmtId="0" fontId="1" fillId="3" borderId="1" xfId="0" applyFont="1" applyFill="1" applyBorder="1"/>
    <xf numFmtId="0" fontId="0" fillId="0" borderId="1" xfId="0" applyBorder="1"/>
    <xf numFmtId="0" fontId="1" fillId="2" borderId="2" xfId="0" applyFont="1" applyFill="1" applyBorder="1"/>
    <xf numFmtId="0" fontId="0" fillId="0" borderId="3" xfId="0" applyBorder="1"/>
    <xf numFmtId="0" fontId="0" fillId="0" borderId="4" xfId="0" applyBorder="1"/>
    <xf numFmtId="1" fontId="0" fillId="0" borderId="5" xfId="0" applyNumberFormat="1" applyBorder="1"/>
    <xf numFmtId="0" fontId="0" fillId="0" borderId="6" xfId="0" applyBorder="1"/>
    <xf numFmtId="164" fontId="1" fillId="3" borderId="7" xfId="0" applyNumberFormat="1" applyFont="1" applyFill="1" applyBorder="1"/>
    <xf numFmtId="164" fontId="0" fillId="0" borderId="7" xfId="0" applyNumberFormat="1" applyBorder="1"/>
    <xf numFmtId="1" fontId="0" fillId="0" borderId="7" xfId="0" applyNumberFormat="1" applyBorder="1"/>
    <xf numFmtId="1" fontId="0" fillId="0" borderId="8" xfId="0" applyNumberFormat="1" applyBorder="1"/>
    <xf numFmtId="2" fontId="0" fillId="0" borderId="0" xfId="0" applyNumberFormat="1"/>
    <xf numFmtId="0" fontId="1" fillId="3" borderId="2" xfId="0" applyFont="1" applyFill="1" applyBorder="1"/>
    <xf numFmtId="0" fontId="1" fillId="3" borderId="3" xfId="0" applyFont="1" applyFill="1" applyBorder="1"/>
    <xf numFmtId="0" fontId="0" fillId="0" borderId="5" xfId="0" applyBorder="1"/>
    <xf numFmtId="164" fontId="0" fillId="0" borderId="5" xfId="0" applyNumberFormat="1" applyBorder="1"/>
    <xf numFmtId="2" fontId="0" fillId="0" borderId="5" xfId="0" applyNumberFormat="1" applyBorder="1"/>
    <xf numFmtId="0" fontId="1" fillId="3" borderId="6" xfId="0" applyFont="1" applyFill="1" applyBorder="1"/>
    <xf numFmtId="2" fontId="0" fillId="0" borderId="7" xfId="0" applyNumberFormat="1" applyBorder="1"/>
    <xf numFmtId="2" fontId="0" fillId="0" borderId="8" xfId="0" applyNumberFormat="1" applyBorder="1"/>
    <xf numFmtId="0" fontId="0" fillId="4" borderId="0" xfId="0" applyFill="1"/>
    <xf numFmtId="164" fontId="0" fillId="4" borderId="0" xfId="0" applyNumberFormat="1" applyFill="1"/>
    <xf numFmtId="2" fontId="0" fillId="0" borderId="1" xfId="0" applyNumberFormat="1" applyBorder="1"/>
    <xf numFmtId="164" fontId="0" fillId="0" borderId="1" xfId="0" applyNumberFormat="1" applyBorder="1"/>
    <xf numFmtId="0" fontId="0" fillId="0" borderId="7" xfId="0" applyBorder="1"/>
    <xf numFmtId="0" fontId="0" fillId="2" borderId="0" xfId="0" applyFill="1"/>
    <xf numFmtId="0" fontId="1" fillId="5" borderId="0" xfId="0" applyFont="1" applyFill="1"/>
    <xf numFmtId="0" fontId="0" fillId="5" borderId="0" xfId="0" applyFill="1"/>
    <xf numFmtId="0" fontId="1" fillId="6" borderId="0" xfId="0" applyFont="1" applyFill="1"/>
    <xf numFmtId="14" fontId="0" fillId="0" borderId="0" xfId="0" applyNumberFormat="1"/>
    <xf numFmtId="164" fontId="0" fillId="0" borderId="8" xfId="0" applyNumberFormat="1" applyBorder="1"/>
    <xf numFmtId="166" fontId="0" fillId="0" borderId="0" xfId="0" applyNumberFormat="1"/>
    <xf numFmtId="0" fontId="1" fillId="0" borderId="1" xfId="0" applyFont="1" applyBorder="1"/>
    <xf numFmtId="165" fontId="0" fillId="0" borderId="5" xfId="0" applyNumberFormat="1" applyBorder="1"/>
    <xf numFmtId="0" fontId="1" fillId="0" borderId="7" xfId="0" applyFont="1" applyBorder="1"/>
    <xf numFmtId="166" fontId="0" fillId="0" borderId="7" xfId="0" applyNumberFormat="1" applyBorder="1"/>
    <xf numFmtId="0" fontId="0" fillId="0" borderId="8" xfId="0" applyBorder="1"/>
    <xf numFmtId="0" fontId="1" fillId="0" borderId="0" xfId="0" applyFont="1" applyAlignment="1">
      <alignment wrapText="1"/>
    </xf>
    <xf numFmtId="0" fontId="1" fillId="0" borderId="1" xfId="0" applyFont="1" applyBorder="1" applyAlignment="1">
      <alignment wrapText="1"/>
    </xf>
    <xf numFmtId="0" fontId="0" fillId="0" borderId="7" xfId="0" applyBorder="1" applyAlignment="1">
      <alignment wrapText="1"/>
    </xf>
    <xf numFmtId="164" fontId="1" fillId="0" borderId="0" xfId="0" applyNumberFormat="1" applyFont="1" applyAlignment="1">
      <alignment wrapText="1"/>
    </xf>
    <xf numFmtId="0" fontId="0" fillId="4" borderId="0" xfId="0" applyFill="1" applyAlignment="1">
      <alignment wrapText="1"/>
    </xf>
    <xf numFmtId="165" fontId="0" fillId="0" borderId="0" xfId="0" applyNumberFormat="1"/>
    <xf numFmtId="0" fontId="1" fillId="2" borderId="2" xfId="0" applyFont="1" applyFill="1" applyBorder="1"/>
    <xf numFmtId="0" fontId="0" fillId="0" borderId="3" xfId="0" applyBorder="1"/>
    <xf numFmtId="0" fontId="0" fillId="0" borderId="6" xfId="0" applyBorder="1"/>
    <xf numFmtId="0" fontId="1" fillId="2" borderId="0" xfId="0" applyFont="1" applyFill="1"/>
  </cellXfs>
  <cellStyles count="1">
    <cellStyle name="Normal" xfId="0" builtinId="0"/>
  </cellStyles>
  <dxfs count="33">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286227"/>
      </font>
      <fill>
        <patternFill>
          <bgColor rgb="FFCEEFC6"/>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dxf>
    <dxf>
      <font>
        <color rgb="FF9C0006"/>
      </font>
      <fill>
        <patternFill>
          <bgColor rgb="FFFFC7CE"/>
        </patternFill>
      </fill>
    </dxf>
    <dxf>
      <font>
        <strike/>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Residuals vs. Fitted</a:t>
            </a:r>
          </a:p>
        </c:rich>
      </c:tx>
      <c:overlay val="0"/>
      <c:spPr>
        <a:solidFill>
          <a:srgbClr val="CAEDFB"/>
        </a:solidFill>
      </c:spPr>
    </c:title>
    <c:autoTitleDeleted val="0"/>
    <c:plotArea>
      <c:layout/>
      <c:scatterChart>
        <c:scatterStyle val="lineMarker"/>
        <c:varyColors val="0"/>
        <c:ser>
          <c:idx val="0"/>
          <c:order val="0"/>
          <c:tx>
            <c:v>Residuals vs. Fitted</c:v>
          </c:tx>
          <c:spPr>
            <a:ln w="38100">
              <a:noFill/>
            </a:ln>
          </c:spPr>
          <c:marker>
            <c:symbol val="diamond"/>
            <c:size val="4"/>
          </c:marker>
          <c:xVal>
            <c:numRef>
              <c:f>Regression!RegChartFitY</c:f>
              <c:numCache>
                <c:formatCode>0.0000</c:formatCode>
                <c:ptCount val="1649"/>
                <c:pt idx="0">
                  <c:v>63.208825243148453</c:v>
                </c:pt>
                <c:pt idx="1">
                  <c:v>63.3155128837898</c:v>
                </c:pt>
                <c:pt idx="2">
                  <c:v>63.190581385013246</c:v>
                </c:pt>
                <c:pt idx="3">
                  <c:v>63.029961578160005</c:v>
                </c:pt>
                <c:pt idx="4">
                  <c:v>62.434755565308066</c:v>
                </c:pt>
                <c:pt idx="5">
                  <c:v>62.060621208288715</c:v>
                </c:pt>
                <c:pt idx="6">
                  <c:v>61.542913642342043</c:v>
                </c:pt>
                <c:pt idx="7">
                  <c:v>61.151703953904835</c:v>
                </c:pt>
                <c:pt idx="8">
                  <c:v>60.361530832249926</c:v>
                </c:pt>
                <c:pt idx="9">
                  <c:v>59.895933200646468</c:v>
                </c:pt>
                <c:pt idx="10">
                  <c:v>59.71317036353333</c:v>
                </c:pt>
                <c:pt idx="11">
                  <c:v>57.409168303982227</c:v>
                </c:pt>
                <c:pt idx="12">
                  <c:v>57.69150417826279</c:v>
                </c:pt>
                <c:pt idx="13">
                  <c:v>62.814219997451467</c:v>
                </c:pt>
                <c:pt idx="14">
                  <c:v>57.298951152094432</c:v>
                </c:pt>
                <c:pt idx="15">
                  <c:v>56.666021183009462</c:v>
                </c:pt>
                <c:pt idx="16">
                  <c:v>75.880891745403332</c:v>
                </c:pt>
                <c:pt idx="17">
                  <c:v>76.899624192575914</c:v>
                </c:pt>
                <c:pt idx="18">
                  <c:v>75.551094952745061</c:v>
                </c:pt>
                <c:pt idx="19">
                  <c:v>75.38971227266957</c:v>
                </c:pt>
                <c:pt idx="20">
                  <c:v>74.407081796585118</c:v>
                </c:pt>
                <c:pt idx="21">
                  <c:v>73.364655509418071</c:v>
                </c:pt>
                <c:pt idx="22">
                  <c:v>73.184591471372585</c:v>
                </c:pt>
                <c:pt idx="23">
                  <c:v>74.283595157164399</c:v>
                </c:pt>
                <c:pt idx="24">
                  <c:v>73.673954103044807</c:v>
                </c:pt>
                <c:pt idx="25">
                  <c:v>70.313556770136856</c:v>
                </c:pt>
                <c:pt idx="26">
                  <c:v>72.631512567397678</c:v>
                </c:pt>
                <c:pt idx="27">
                  <c:v>72.753086844700448</c:v>
                </c:pt>
                <c:pt idx="28">
                  <c:v>72.35136883509432</c:v>
                </c:pt>
                <c:pt idx="29">
                  <c:v>72.435447990987953</c:v>
                </c:pt>
                <c:pt idx="30">
                  <c:v>72.175551411030924</c:v>
                </c:pt>
                <c:pt idx="31">
                  <c:v>72.259945793239169</c:v>
                </c:pt>
                <c:pt idx="32">
                  <c:v>77.019647095479513</c:v>
                </c:pt>
                <c:pt idx="33">
                  <c:v>75.453417610246106</c:v>
                </c:pt>
                <c:pt idx="34">
                  <c:v>75.271552703471258</c:v>
                </c:pt>
                <c:pt idx="35">
                  <c:v>74.671907432067016</c:v>
                </c:pt>
                <c:pt idx="36">
                  <c:v>74.084833373857037</c:v>
                </c:pt>
                <c:pt idx="37">
                  <c:v>73.422365094047322</c:v>
                </c:pt>
                <c:pt idx="38">
                  <c:v>72.53813169956041</c:v>
                </c:pt>
                <c:pt idx="39">
                  <c:v>71.251667835131187</c:v>
                </c:pt>
                <c:pt idx="40">
                  <c:v>72.545976301626666</c:v>
                </c:pt>
                <c:pt idx="41">
                  <c:v>71.351200530718671</c:v>
                </c:pt>
                <c:pt idx="42">
                  <c:v>73.092775740632845</c:v>
                </c:pt>
                <c:pt idx="43">
                  <c:v>61.960361467546349</c:v>
                </c:pt>
                <c:pt idx="44">
                  <c:v>61.772598666244235</c:v>
                </c:pt>
                <c:pt idx="45">
                  <c:v>60.516298187851568</c:v>
                </c:pt>
                <c:pt idx="46">
                  <c:v>59.450888319996992</c:v>
                </c:pt>
                <c:pt idx="47">
                  <c:v>58.296443425081719</c:v>
                </c:pt>
                <c:pt idx="48">
                  <c:v>57.180172304291204</c:v>
                </c:pt>
                <c:pt idx="49">
                  <c:v>57.352027806280105</c:v>
                </c:pt>
                <c:pt idx="50">
                  <c:v>56.767208299554213</c:v>
                </c:pt>
                <c:pt idx="51">
                  <c:v>78.648588573422259</c:v>
                </c:pt>
                <c:pt idx="52">
                  <c:v>78.642020409578208</c:v>
                </c:pt>
                <c:pt idx="53">
                  <c:v>80.487657713527653</c:v>
                </c:pt>
                <c:pt idx="54">
                  <c:v>78.643766298402426</c:v>
                </c:pt>
                <c:pt idx="55">
                  <c:v>77.650934869903935</c:v>
                </c:pt>
                <c:pt idx="56">
                  <c:v>77.877022341629498</c:v>
                </c:pt>
                <c:pt idx="57">
                  <c:v>78.030724124546182</c:v>
                </c:pt>
                <c:pt idx="58">
                  <c:v>77.240203776292333</c:v>
                </c:pt>
                <c:pt idx="59">
                  <c:v>77.086604362934182</c:v>
                </c:pt>
                <c:pt idx="60">
                  <c:v>76.920439458330847</c:v>
                </c:pt>
                <c:pt idx="61">
                  <c:v>79.064503025461576</c:v>
                </c:pt>
                <c:pt idx="62">
                  <c:v>76.795420473837794</c:v>
                </c:pt>
                <c:pt idx="63">
                  <c:v>76.995096746897815</c:v>
                </c:pt>
                <c:pt idx="64">
                  <c:v>75.034660448804431</c:v>
                </c:pt>
                <c:pt idx="65">
                  <c:v>73.132961400757196</c:v>
                </c:pt>
                <c:pt idx="66">
                  <c:v>73.087947135716405</c:v>
                </c:pt>
                <c:pt idx="67">
                  <c:v>72.837379162649256</c:v>
                </c:pt>
                <c:pt idx="68">
                  <c:v>72.339860552967764</c:v>
                </c:pt>
                <c:pt idx="69">
                  <c:v>70.406605654984787</c:v>
                </c:pt>
                <c:pt idx="70">
                  <c:v>72.543526489894958</c:v>
                </c:pt>
                <c:pt idx="71">
                  <c:v>70.842956268558183</c:v>
                </c:pt>
                <c:pt idx="72">
                  <c:v>70.805021889954475</c:v>
                </c:pt>
                <c:pt idx="73">
                  <c:v>69.240271254490409</c:v>
                </c:pt>
                <c:pt idx="74">
                  <c:v>70.464208411974667</c:v>
                </c:pt>
                <c:pt idx="75">
                  <c:v>70.293139684654406</c:v>
                </c:pt>
                <c:pt idx="76">
                  <c:v>70.19982650036313</c:v>
                </c:pt>
                <c:pt idx="77">
                  <c:v>70.49282430976389</c:v>
                </c:pt>
                <c:pt idx="78">
                  <c:v>70.569479088862593</c:v>
                </c:pt>
                <c:pt idx="79">
                  <c:v>89.135050397204893</c:v>
                </c:pt>
                <c:pt idx="80">
                  <c:v>88.462075809252781</c:v>
                </c:pt>
                <c:pt idx="81">
                  <c:v>88.244547077238238</c:v>
                </c:pt>
                <c:pt idx="82">
                  <c:v>87.529948071843776</c:v>
                </c:pt>
                <c:pt idx="83">
                  <c:v>86.280480051559465</c:v>
                </c:pt>
                <c:pt idx="84">
                  <c:v>85.096303755591634</c:v>
                </c:pt>
                <c:pt idx="85">
                  <c:v>85.590632876564314</c:v>
                </c:pt>
                <c:pt idx="86">
                  <c:v>81.864437512339919</c:v>
                </c:pt>
                <c:pt idx="87">
                  <c:v>85.402704196000087</c:v>
                </c:pt>
                <c:pt idx="88">
                  <c:v>82.746845619439824</c:v>
                </c:pt>
                <c:pt idx="89">
                  <c:v>81.324619199871734</c:v>
                </c:pt>
                <c:pt idx="90">
                  <c:v>82.636017164095577</c:v>
                </c:pt>
                <c:pt idx="91">
                  <c:v>82.097818226073429</c:v>
                </c:pt>
                <c:pt idx="92">
                  <c:v>83.768733807675986</c:v>
                </c:pt>
                <c:pt idx="93">
                  <c:v>82.358612757398717</c:v>
                </c:pt>
                <c:pt idx="94">
                  <c:v>78.234243174500534</c:v>
                </c:pt>
                <c:pt idx="95">
                  <c:v>82.748721372661763</c:v>
                </c:pt>
                <c:pt idx="96">
                  <c:v>80.995334957653156</c:v>
                </c:pt>
                <c:pt idx="97">
                  <c:v>80.913623141674378</c:v>
                </c:pt>
                <c:pt idx="98">
                  <c:v>80.997443610878847</c:v>
                </c:pt>
                <c:pt idx="99">
                  <c:v>80.112612912301174</c:v>
                </c:pt>
                <c:pt idx="100">
                  <c:v>80.889494852017791</c:v>
                </c:pt>
                <c:pt idx="101">
                  <c:v>75.946362065943916</c:v>
                </c:pt>
                <c:pt idx="102">
                  <c:v>78.539454502569924</c:v>
                </c:pt>
                <c:pt idx="103">
                  <c:v>77.95350549141547</c:v>
                </c:pt>
                <c:pt idx="104">
                  <c:v>75.592777365880551</c:v>
                </c:pt>
                <c:pt idx="105">
                  <c:v>79.824340459320709</c:v>
                </c:pt>
                <c:pt idx="106">
                  <c:v>76.316722704187725</c:v>
                </c:pt>
                <c:pt idx="107">
                  <c:v>76.015107729691238</c:v>
                </c:pt>
                <c:pt idx="108">
                  <c:v>73.251341091468063</c:v>
                </c:pt>
                <c:pt idx="109">
                  <c:v>71.138713648393363</c:v>
                </c:pt>
                <c:pt idx="110">
                  <c:v>72.500258474552695</c:v>
                </c:pt>
                <c:pt idx="111">
                  <c:v>72.183736730480391</c:v>
                </c:pt>
                <c:pt idx="112">
                  <c:v>74.293502578678201</c:v>
                </c:pt>
                <c:pt idx="113">
                  <c:v>71.672298130521966</c:v>
                </c:pt>
                <c:pt idx="114">
                  <c:v>71.527488597717962</c:v>
                </c:pt>
                <c:pt idx="115">
                  <c:v>73.47541650571857</c:v>
                </c:pt>
                <c:pt idx="116">
                  <c:v>69.560005254457963</c:v>
                </c:pt>
                <c:pt idx="117">
                  <c:v>70.411010792284401</c:v>
                </c:pt>
                <c:pt idx="118">
                  <c:v>70.447768324413175</c:v>
                </c:pt>
                <c:pt idx="119">
                  <c:v>69.916679038801206</c:v>
                </c:pt>
                <c:pt idx="120">
                  <c:v>69.199861886918754</c:v>
                </c:pt>
                <c:pt idx="121">
                  <c:v>67.361494457394471</c:v>
                </c:pt>
                <c:pt idx="122">
                  <c:v>67.07146729121061</c:v>
                </c:pt>
                <c:pt idx="123">
                  <c:v>66.985145049866233</c:v>
                </c:pt>
                <c:pt idx="124">
                  <c:v>68.21006943635598</c:v>
                </c:pt>
                <c:pt idx="125">
                  <c:v>65.591682633988185</c:v>
                </c:pt>
                <c:pt idx="126">
                  <c:v>64.961599021740781</c:v>
                </c:pt>
                <c:pt idx="127">
                  <c:v>64.899818245409236</c:v>
                </c:pt>
                <c:pt idx="128">
                  <c:v>65.416260199914404</c:v>
                </c:pt>
                <c:pt idx="129">
                  <c:v>65.189395092438417</c:v>
                </c:pt>
                <c:pt idx="130">
                  <c:v>64.691270308388482</c:v>
                </c:pt>
                <c:pt idx="131">
                  <c:v>64.849754314425525</c:v>
                </c:pt>
                <c:pt idx="132">
                  <c:v>63.670675057973824</c:v>
                </c:pt>
                <c:pt idx="133">
                  <c:v>75.286424249742623</c:v>
                </c:pt>
                <c:pt idx="134">
                  <c:v>78.207081872918479</c:v>
                </c:pt>
                <c:pt idx="135">
                  <c:v>72.668602005745583</c:v>
                </c:pt>
                <c:pt idx="136">
                  <c:v>73.962201694514192</c:v>
                </c:pt>
                <c:pt idx="137">
                  <c:v>73.862674657235658</c:v>
                </c:pt>
                <c:pt idx="138">
                  <c:v>73.908547294801167</c:v>
                </c:pt>
                <c:pt idx="139">
                  <c:v>73.536540365579086</c:v>
                </c:pt>
                <c:pt idx="140">
                  <c:v>72.497666152018994</c:v>
                </c:pt>
                <c:pt idx="141">
                  <c:v>72.504960244220172</c:v>
                </c:pt>
                <c:pt idx="142">
                  <c:v>72.053729891188112</c:v>
                </c:pt>
                <c:pt idx="143">
                  <c:v>71.680600960271306</c:v>
                </c:pt>
                <c:pt idx="144">
                  <c:v>69.859479689865026</c:v>
                </c:pt>
                <c:pt idx="145">
                  <c:v>70.790551380885589</c:v>
                </c:pt>
                <c:pt idx="146">
                  <c:v>70.662210205907684</c:v>
                </c:pt>
                <c:pt idx="147">
                  <c:v>70.853028311410043</c:v>
                </c:pt>
                <c:pt idx="148">
                  <c:v>81.464204337212934</c:v>
                </c:pt>
                <c:pt idx="149">
                  <c:v>78.433261007092568</c:v>
                </c:pt>
                <c:pt idx="150">
                  <c:v>78.358670494532007</c:v>
                </c:pt>
                <c:pt idx="151">
                  <c:v>79.42102412326858</c:v>
                </c:pt>
                <c:pt idx="152">
                  <c:v>77.895657026659151</c:v>
                </c:pt>
                <c:pt idx="153">
                  <c:v>77.740523790259402</c:v>
                </c:pt>
                <c:pt idx="154">
                  <c:v>81.402090688711596</c:v>
                </c:pt>
                <c:pt idx="155">
                  <c:v>76.477144739172871</c:v>
                </c:pt>
                <c:pt idx="156">
                  <c:v>78.631793296255267</c:v>
                </c:pt>
                <c:pt idx="157">
                  <c:v>78.292744840117621</c:v>
                </c:pt>
                <c:pt idx="158">
                  <c:v>83.127490250224241</c:v>
                </c:pt>
                <c:pt idx="159">
                  <c:v>80.600010886344776</c:v>
                </c:pt>
                <c:pt idx="160">
                  <c:v>80.928499012667501</c:v>
                </c:pt>
                <c:pt idx="161">
                  <c:v>83.297166091666483</c:v>
                </c:pt>
                <c:pt idx="162">
                  <c:v>81.585380533455549</c:v>
                </c:pt>
                <c:pt idx="163">
                  <c:v>70.345704648992168</c:v>
                </c:pt>
                <c:pt idx="164">
                  <c:v>74.592637259796277</c:v>
                </c:pt>
                <c:pt idx="165">
                  <c:v>71.330094673221339</c:v>
                </c:pt>
                <c:pt idx="166">
                  <c:v>71.010891897806616</c:v>
                </c:pt>
                <c:pt idx="167">
                  <c:v>71.16297214969849</c:v>
                </c:pt>
                <c:pt idx="168">
                  <c:v>71.400385599879343</c:v>
                </c:pt>
                <c:pt idx="169">
                  <c:v>71.28509671563009</c:v>
                </c:pt>
                <c:pt idx="170">
                  <c:v>71.056901886686816</c:v>
                </c:pt>
                <c:pt idx="171">
                  <c:v>70.623641556897681</c:v>
                </c:pt>
                <c:pt idx="172">
                  <c:v>70.837683456495199</c:v>
                </c:pt>
                <c:pt idx="173">
                  <c:v>70.411647829799605</c:v>
                </c:pt>
                <c:pt idx="174">
                  <c:v>72.728259432021474</c:v>
                </c:pt>
                <c:pt idx="175">
                  <c:v>69.874743825314042</c:v>
                </c:pt>
                <c:pt idx="176">
                  <c:v>72.764532768930181</c:v>
                </c:pt>
                <c:pt idx="177">
                  <c:v>68.401674614566389</c:v>
                </c:pt>
                <c:pt idx="178">
                  <c:v>64.303044134504518</c:v>
                </c:pt>
                <c:pt idx="179">
                  <c:v>63.789243127499653</c:v>
                </c:pt>
                <c:pt idx="180">
                  <c:v>62.251081998068031</c:v>
                </c:pt>
                <c:pt idx="181">
                  <c:v>63.093273622293744</c:v>
                </c:pt>
                <c:pt idx="182">
                  <c:v>62.692150681843799</c:v>
                </c:pt>
                <c:pt idx="183">
                  <c:v>61.731165192065411</c:v>
                </c:pt>
                <c:pt idx="184">
                  <c:v>61.522571065252897</c:v>
                </c:pt>
                <c:pt idx="185">
                  <c:v>61.229665984709825</c:v>
                </c:pt>
                <c:pt idx="186">
                  <c:v>60.898788052468696</c:v>
                </c:pt>
                <c:pt idx="187">
                  <c:v>59.345618860754222</c:v>
                </c:pt>
                <c:pt idx="188">
                  <c:v>59.462652916617678</c:v>
                </c:pt>
                <c:pt idx="189">
                  <c:v>59.57607228614841</c:v>
                </c:pt>
                <c:pt idx="190">
                  <c:v>59.47376665244861</c:v>
                </c:pt>
                <c:pt idx="191">
                  <c:v>68.040353052262205</c:v>
                </c:pt>
                <c:pt idx="192">
                  <c:v>67.809722283227856</c:v>
                </c:pt>
                <c:pt idx="193">
                  <c:v>67.444987879520269</c:v>
                </c:pt>
                <c:pt idx="194">
                  <c:v>67.047411563137629</c:v>
                </c:pt>
                <c:pt idx="195">
                  <c:v>60.336003665490722</c:v>
                </c:pt>
                <c:pt idx="196">
                  <c:v>60.449508780419279</c:v>
                </c:pt>
                <c:pt idx="197">
                  <c:v>60.219860532240368</c:v>
                </c:pt>
                <c:pt idx="198">
                  <c:v>59.707096538506647</c:v>
                </c:pt>
                <c:pt idx="199">
                  <c:v>59.036618022293261</c:v>
                </c:pt>
                <c:pt idx="200">
                  <c:v>58.450719678639828</c:v>
                </c:pt>
                <c:pt idx="201">
                  <c:v>57.038598602188877</c:v>
                </c:pt>
                <c:pt idx="202">
                  <c:v>57.338703620639635</c:v>
                </c:pt>
                <c:pt idx="203">
                  <c:v>57.012328736148596</c:v>
                </c:pt>
                <c:pt idx="204">
                  <c:v>60.681617043962696</c:v>
                </c:pt>
                <c:pt idx="205">
                  <c:v>55.811662197152501</c:v>
                </c:pt>
                <c:pt idx="206">
                  <c:v>75.486709412624165</c:v>
                </c:pt>
                <c:pt idx="207">
                  <c:v>76.488054142665405</c:v>
                </c:pt>
                <c:pt idx="208">
                  <c:v>75.071890024656199</c:v>
                </c:pt>
                <c:pt idx="209">
                  <c:v>74.08262656921886</c:v>
                </c:pt>
                <c:pt idx="210">
                  <c:v>73.671801785146272</c:v>
                </c:pt>
                <c:pt idx="211">
                  <c:v>72.882018140882252</c:v>
                </c:pt>
                <c:pt idx="212">
                  <c:v>73.621418756262358</c:v>
                </c:pt>
                <c:pt idx="213">
                  <c:v>74.743046547302697</c:v>
                </c:pt>
                <c:pt idx="214">
                  <c:v>75.092487909267433</c:v>
                </c:pt>
                <c:pt idx="215">
                  <c:v>66.076173891468528</c:v>
                </c:pt>
                <c:pt idx="216">
                  <c:v>66.071430513913299</c:v>
                </c:pt>
                <c:pt idx="217">
                  <c:v>68.944127606320293</c:v>
                </c:pt>
                <c:pt idx="218">
                  <c:v>68.03006861974859</c:v>
                </c:pt>
                <c:pt idx="219">
                  <c:v>71.900556507384564</c:v>
                </c:pt>
                <c:pt idx="220">
                  <c:v>65.713003072525851</c:v>
                </c:pt>
                <c:pt idx="221">
                  <c:v>64.7321087894464</c:v>
                </c:pt>
                <c:pt idx="222">
                  <c:v>62.630765807369279</c:v>
                </c:pt>
                <c:pt idx="223">
                  <c:v>60.034293154751317</c:v>
                </c:pt>
                <c:pt idx="224">
                  <c:v>59.349972507914281</c:v>
                </c:pt>
                <c:pt idx="225">
                  <c:v>57.404953062800246</c:v>
                </c:pt>
                <c:pt idx="226">
                  <c:v>53.559777618621695</c:v>
                </c:pt>
                <c:pt idx="227">
                  <c:v>48.832038164437478</c:v>
                </c:pt>
                <c:pt idx="228">
                  <c:v>46.710904783330008</c:v>
                </c:pt>
                <c:pt idx="229">
                  <c:v>44.353241703652202</c:v>
                </c:pt>
                <c:pt idx="230">
                  <c:v>42.678705693959884</c:v>
                </c:pt>
                <c:pt idx="231">
                  <c:v>43.164314660505681</c:v>
                </c:pt>
                <c:pt idx="232">
                  <c:v>75.699648912159105</c:v>
                </c:pt>
                <c:pt idx="233">
                  <c:v>75.170319356348216</c:v>
                </c:pt>
                <c:pt idx="234">
                  <c:v>75.115631818640651</c:v>
                </c:pt>
                <c:pt idx="235">
                  <c:v>74.839097307552365</c:v>
                </c:pt>
                <c:pt idx="236">
                  <c:v>74.47446072224291</c:v>
                </c:pt>
                <c:pt idx="237">
                  <c:v>74.22517627489762</c:v>
                </c:pt>
                <c:pt idx="238">
                  <c:v>72.325296367796</c:v>
                </c:pt>
                <c:pt idx="239">
                  <c:v>73.861212986234079</c:v>
                </c:pt>
                <c:pt idx="240">
                  <c:v>73.865171062139794</c:v>
                </c:pt>
                <c:pt idx="241">
                  <c:v>73.695811167955213</c:v>
                </c:pt>
                <c:pt idx="242">
                  <c:v>76.388970644878995</c:v>
                </c:pt>
                <c:pt idx="243">
                  <c:v>74.463266272897357</c:v>
                </c:pt>
                <c:pt idx="244">
                  <c:v>74.392705010276472</c:v>
                </c:pt>
                <c:pt idx="245">
                  <c:v>74.088976927288272</c:v>
                </c:pt>
                <c:pt idx="246">
                  <c:v>73.739853696162115</c:v>
                </c:pt>
                <c:pt idx="247">
                  <c:v>75.334475793213585</c:v>
                </c:pt>
                <c:pt idx="248">
                  <c:v>77.107616598194596</c:v>
                </c:pt>
                <c:pt idx="249">
                  <c:v>75.117480696702742</c:v>
                </c:pt>
                <c:pt idx="250">
                  <c:v>74.892167515970399</c:v>
                </c:pt>
                <c:pt idx="251">
                  <c:v>74.271007612999014</c:v>
                </c:pt>
                <c:pt idx="252">
                  <c:v>74.136658133939093</c:v>
                </c:pt>
                <c:pt idx="253">
                  <c:v>73.825028179973629</c:v>
                </c:pt>
                <c:pt idx="254">
                  <c:v>71.785102245753492</c:v>
                </c:pt>
                <c:pt idx="255">
                  <c:v>71.651849845121063</c:v>
                </c:pt>
                <c:pt idx="256">
                  <c:v>75.909113970270425</c:v>
                </c:pt>
                <c:pt idx="257">
                  <c:v>73.188023745858004</c:v>
                </c:pt>
                <c:pt idx="258">
                  <c:v>72.548371202508775</c:v>
                </c:pt>
                <c:pt idx="259">
                  <c:v>72.476575960071841</c:v>
                </c:pt>
                <c:pt idx="260">
                  <c:v>74.700883598671425</c:v>
                </c:pt>
                <c:pt idx="261">
                  <c:v>72.128480528654805</c:v>
                </c:pt>
                <c:pt idx="262">
                  <c:v>60.442904251276012</c:v>
                </c:pt>
                <c:pt idx="263">
                  <c:v>63.91657550460971</c:v>
                </c:pt>
                <c:pt idx="264">
                  <c:v>57.884371604687686</c:v>
                </c:pt>
                <c:pt idx="265">
                  <c:v>57.902384347695566</c:v>
                </c:pt>
                <c:pt idx="266">
                  <c:v>57.318056306842209</c:v>
                </c:pt>
                <c:pt idx="267">
                  <c:v>56.841626063840444</c:v>
                </c:pt>
                <c:pt idx="268">
                  <c:v>56.315520900283936</c:v>
                </c:pt>
                <c:pt idx="269">
                  <c:v>55.404343569821492</c:v>
                </c:pt>
                <c:pt idx="270">
                  <c:v>59.354304835481038</c:v>
                </c:pt>
                <c:pt idx="271">
                  <c:v>63.416998846931619</c:v>
                </c:pt>
                <c:pt idx="272">
                  <c:v>67.64912307997804</c:v>
                </c:pt>
                <c:pt idx="273">
                  <c:v>62.522610959958563</c:v>
                </c:pt>
                <c:pt idx="274">
                  <c:v>61.565901554337913</c:v>
                </c:pt>
                <c:pt idx="275">
                  <c:v>65.513027816041046</c:v>
                </c:pt>
                <c:pt idx="276">
                  <c:v>59.10655765712886</c:v>
                </c:pt>
                <c:pt idx="277">
                  <c:v>63.1173592984875</c:v>
                </c:pt>
                <c:pt idx="278">
                  <c:v>56.336493851142251</c:v>
                </c:pt>
                <c:pt idx="279">
                  <c:v>55.427428442465313</c:v>
                </c:pt>
                <c:pt idx="280">
                  <c:v>54.398836800937502</c:v>
                </c:pt>
                <c:pt idx="281">
                  <c:v>53.214940520280933</c:v>
                </c:pt>
                <c:pt idx="282">
                  <c:v>71.261256692671623</c:v>
                </c:pt>
                <c:pt idx="283">
                  <c:v>73.89111489422514</c:v>
                </c:pt>
                <c:pt idx="284">
                  <c:v>71.443580591990411</c:v>
                </c:pt>
                <c:pt idx="285">
                  <c:v>69.56507290789429</c:v>
                </c:pt>
                <c:pt idx="286">
                  <c:v>70.755906533912224</c:v>
                </c:pt>
                <c:pt idx="287">
                  <c:v>70.371959818782457</c:v>
                </c:pt>
                <c:pt idx="288">
                  <c:v>70.109189205591591</c:v>
                </c:pt>
                <c:pt idx="289">
                  <c:v>69.502421892181772</c:v>
                </c:pt>
                <c:pt idx="290">
                  <c:v>69.285163265165039</c:v>
                </c:pt>
                <c:pt idx="291">
                  <c:v>68.280403802709628</c:v>
                </c:pt>
                <c:pt idx="292">
                  <c:v>70.259237783517563</c:v>
                </c:pt>
                <c:pt idx="293">
                  <c:v>68.203997897705932</c:v>
                </c:pt>
                <c:pt idx="294">
                  <c:v>68.447963521098799</c:v>
                </c:pt>
                <c:pt idx="295">
                  <c:v>67.332002044820101</c:v>
                </c:pt>
                <c:pt idx="296">
                  <c:v>66.738035039300399</c:v>
                </c:pt>
                <c:pt idx="297">
                  <c:v>66.676508853578071</c:v>
                </c:pt>
                <c:pt idx="298">
                  <c:v>69.334927034849002</c:v>
                </c:pt>
                <c:pt idx="299">
                  <c:v>66.138830018146876</c:v>
                </c:pt>
                <c:pt idx="300">
                  <c:v>66.078355082197419</c:v>
                </c:pt>
                <c:pt idx="301">
                  <c:v>65.748010094313472</c:v>
                </c:pt>
                <c:pt idx="302">
                  <c:v>67.8583682702684</c:v>
                </c:pt>
                <c:pt idx="303">
                  <c:v>63.062700414581599</c:v>
                </c:pt>
                <c:pt idx="304">
                  <c:v>61.405282868164043</c:v>
                </c:pt>
                <c:pt idx="305">
                  <c:v>61.210489175469327</c:v>
                </c:pt>
                <c:pt idx="306">
                  <c:v>60.724410314593079</c:v>
                </c:pt>
                <c:pt idx="307">
                  <c:v>58.978079544041556</c:v>
                </c:pt>
                <c:pt idx="308">
                  <c:v>64.697177960119788</c:v>
                </c:pt>
                <c:pt idx="309">
                  <c:v>57.304873130918267</c:v>
                </c:pt>
                <c:pt idx="310">
                  <c:v>57.276040183166245</c:v>
                </c:pt>
                <c:pt idx="311">
                  <c:v>55.971375958088437</c:v>
                </c:pt>
                <c:pt idx="312">
                  <c:v>55.967529532075041</c:v>
                </c:pt>
                <c:pt idx="313">
                  <c:v>61.416144542242627</c:v>
                </c:pt>
                <c:pt idx="314">
                  <c:v>78.714715455059235</c:v>
                </c:pt>
                <c:pt idx="315">
                  <c:v>83.001603730281104</c:v>
                </c:pt>
                <c:pt idx="316">
                  <c:v>83.369370198759015</c:v>
                </c:pt>
                <c:pt idx="317">
                  <c:v>79.13473100464283</c:v>
                </c:pt>
                <c:pt idx="318">
                  <c:v>84.092328241320743</c:v>
                </c:pt>
                <c:pt idx="319">
                  <c:v>79.537459367928506</c:v>
                </c:pt>
                <c:pt idx="320">
                  <c:v>82.13380118081615</c:v>
                </c:pt>
                <c:pt idx="321">
                  <c:v>82.035413543983168</c:v>
                </c:pt>
                <c:pt idx="322">
                  <c:v>79.414028114607476</c:v>
                </c:pt>
                <c:pt idx="323">
                  <c:v>81.820837397260135</c:v>
                </c:pt>
                <c:pt idx="324">
                  <c:v>79.520223135340729</c:v>
                </c:pt>
                <c:pt idx="325">
                  <c:v>79.05975877334329</c:v>
                </c:pt>
                <c:pt idx="326">
                  <c:v>54.788883058895927</c:v>
                </c:pt>
                <c:pt idx="327">
                  <c:v>54.096432578843988</c:v>
                </c:pt>
                <c:pt idx="328">
                  <c:v>54.614793181963925</c:v>
                </c:pt>
                <c:pt idx="329">
                  <c:v>53.157630252875975</c:v>
                </c:pt>
                <c:pt idx="330">
                  <c:v>52.549403052311519</c:v>
                </c:pt>
                <c:pt idx="331">
                  <c:v>52.335995810323055</c:v>
                </c:pt>
                <c:pt idx="332">
                  <c:v>56.013333415618291</c:v>
                </c:pt>
                <c:pt idx="333">
                  <c:v>55.829753490840929</c:v>
                </c:pt>
                <c:pt idx="334">
                  <c:v>55.142697854547407</c:v>
                </c:pt>
                <c:pt idx="335">
                  <c:v>54.211283405071342</c:v>
                </c:pt>
                <c:pt idx="336">
                  <c:v>54.360722286014671</c:v>
                </c:pt>
                <c:pt idx="337">
                  <c:v>58.994569813160645</c:v>
                </c:pt>
                <c:pt idx="338">
                  <c:v>52.231414196872024</c:v>
                </c:pt>
                <c:pt idx="339">
                  <c:v>79.334042122153576</c:v>
                </c:pt>
                <c:pt idx="340">
                  <c:v>78.446863874993596</c:v>
                </c:pt>
                <c:pt idx="341">
                  <c:v>77.042654074295257</c:v>
                </c:pt>
                <c:pt idx="342">
                  <c:v>77.224787578563081</c:v>
                </c:pt>
                <c:pt idx="343">
                  <c:v>75.035615894424296</c:v>
                </c:pt>
                <c:pt idx="344">
                  <c:v>76.966890544062508</c:v>
                </c:pt>
                <c:pt idx="345">
                  <c:v>76.815842395341505</c:v>
                </c:pt>
                <c:pt idx="346">
                  <c:v>77.679638626805783</c:v>
                </c:pt>
                <c:pt idx="347">
                  <c:v>76.801914080018832</c:v>
                </c:pt>
                <c:pt idx="348">
                  <c:v>74.816036432855341</c:v>
                </c:pt>
                <c:pt idx="349">
                  <c:v>73.502162833440977</c:v>
                </c:pt>
                <c:pt idx="350">
                  <c:v>73.668048661359549</c:v>
                </c:pt>
                <c:pt idx="351">
                  <c:v>74.824185835722005</c:v>
                </c:pt>
                <c:pt idx="352">
                  <c:v>74.3340347238411</c:v>
                </c:pt>
                <c:pt idx="353">
                  <c:v>74.170088986603332</c:v>
                </c:pt>
                <c:pt idx="354">
                  <c:v>73.219494241802181</c:v>
                </c:pt>
                <c:pt idx="355">
                  <c:v>72.930145162447019</c:v>
                </c:pt>
                <c:pt idx="356">
                  <c:v>72.463737717266497</c:v>
                </c:pt>
                <c:pt idx="357">
                  <c:v>71.821471371966865</c:v>
                </c:pt>
                <c:pt idx="358">
                  <c:v>73.363142244649495</c:v>
                </c:pt>
                <c:pt idx="359">
                  <c:v>73.070367051538057</c:v>
                </c:pt>
                <c:pt idx="360">
                  <c:v>72.994754685424823</c:v>
                </c:pt>
                <c:pt idx="361">
                  <c:v>72.198803653071877</c:v>
                </c:pt>
                <c:pt idx="362">
                  <c:v>69.673043582690966</c:v>
                </c:pt>
                <c:pt idx="363">
                  <c:v>72.91458303236854</c:v>
                </c:pt>
                <c:pt idx="364">
                  <c:v>73.148262560540218</c:v>
                </c:pt>
                <c:pt idx="365">
                  <c:v>73.686061461134727</c:v>
                </c:pt>
                <c:pt idx="366">
                  <c:v>72.832658311371489</c:v>
                </c:pt>
                <c:pt idx="367">
                  <c:v>74.635537467781489</c:v>
                </c:pt>
                <c:pt idx="368">
                  <c:v>74.752777513787592</c:v>
                </c:pt>
                <c:pt idx="369">
                  <c:v>72.286777339223349</c:v>
                </c:pt>
                <c:pt idx="370">
                  <c:v>71.739116254608405</c:v>
                </c:pt>
                <c:pt idx="371">
                  <c:v>71.021886651704165</c:v>
                </c:pt>
                <c:pt idx="372">
                  <c:v>69.204098677435127</c:v>
                </c:pt>
                <c:pt idx="373">
                  <c:v>70.490689912460439</c:v>
                </c:pt>
                <c:pt idx="374">
                  <c:v>73.246399879818128</c:v>
                </c:pt>
                <c:pt idx="375">
                  <c:v>70.431116369770947</c:v>
                </c:pt>
                <c:pt idx="376">
                  <c:v>69.584831279432606</c:v>
                </c:pt>
                <c:pt idx="377">
                  <c:v>70.134864694549037</c:v>
                </c:pt>
                <c:pt idx="378">
                  <c:v>69.543495831122826</c:v>
                </c:pt>
                <c:pt idx="379">
                  <c:v>65.69652653804954</c:v>
                </c:pt>
                <c:pt idx="380">
                  <c:v>65.582893692543891</c:v>
                </c:pt>
                <c:pt idx="381">
                  <c:v>65.428517218383817</c:v>
                </c:pt>
                <c:pt idx="382">
                  <c:v>65.115228925683553</c:v>
                </c:pt>
                <c:pt idx="383">
                  <c:v>64.662444307945847</c:v>
                </c:pt>
                <c:pt idx="384">
                  <c:v>63.92299434399439</c:v>
                </c:pt>
                <c:pt idx="385">
                  <c:v>63.477979890500706</c:v>
                </c:pt>
                <c:pt idx="386">
                  <c:v>63.740156125928699</c:v>
                </c:pt>
                <c:pt idx="387">
                  <c:v>63.256512753590791</c:v>
                </c:pt>
                <c:pt idx="388">
                  <c:v>58.813615424845807</c:v>
                </c:pt>
                <c:pt idx="389">
                  <c:v>57.271822159748758</c:v>
                </c:pt>
                <c:pt idx="390">
                  <c:v>75.518961664317757</c:v>
                </c:pt>
                <c:pt idx="391">
                  <c:v>75.340200370442716</c:v>
                </c:pt>
                <c:pt idx="392">
                  <c:v>75.395972568543769</c:v>
                </c:pt>
                <c:pt idx="393">
                  <c:v>75.585400318682531</c:v>
                </c:pt>
                <c:pt idx="394">
                  <c:v>76.867069478658237</c:v>
                </c:pt>
                <c:pt idx="395">
                  <c:v>73.579983623174087</c:v>
                </c:pt>
                <c:pt idx="396">
                  <c:v>73.493423149787404</c:v>
                </c:pt>
                <c:pt idx="397">
                  <c:v>73.768335078815554</c:v>
                </c:pt>
                <c:pt idx="398">
                  <c:v>75.211908150423071</c:v>
                </c:pt>
                <c:pt idx="399">
                  <c:v>72.482214103208108</c:v>
                </c:pt>
                <c:pt idx="400">
                  <c:v>72.926189418322636</c:v>
                </c:pt>
                <c:pt idx="401">
                  <c:v>74.776566277370279</c:v>
                </c:pt>
                <c:pt idx="402">
                  <c:v>72.531820274250435</c:v>
                </c:pt>
                <c:pt idx="403">
                  <c:v>74.608753917922556</c:v>
                </c:pt>
                <c:pt idx="404">
                  <c:v>71.275556713720007</c:v>
                </c:pt>
                <c:pt idx="405">
                  <c:v>77.380376522070605</c:v>
                </c:pt>
                <c:pt idx="406">
                  <c:v>77.167727031719963</c:v>
                </c:pt>
                <c:pt idx="407">
                  <c:v>78.278971848979708</c:v>
                </c:pt>
                <c:pt idx="408">
                  <c:v>78.112819714702283</c:v>
                </c:pt>
                <c:pt idx="409">
                  <c:v>75.162376816314691</c:v>
                </c:pt>
                <c:pt idx="410">
                  <c:v>75.974630291027637</c:v>
                </c:pt>
                <c:pt idx="411">
                  <c:v>76.272044598093046</c:v>
                </c:pt>
                <c:pt idx="412">
                  <c:v>75.991082885244211</c:v>
                </c:pt>
                <c:pt idx="413">
                  <c:v>77.30157928100023</c:v>
                </c:pt>
                <c:pt idx="414">
                  <c:v>76.607390363693327</c:v>
                </c:pt>
                <c:pt idx="415">
                  <c:v>77.571278730883137</c:v>
                </c:pt>
                <c:pt idx="416">
                  <c:v>77.663701689344791</c:v>
                </c:pt>
                <c:pt idx="417">
                  <c:v>77.10751662703619</c:v>
                </c:pt>
                <c:pt idx="418">
                  <c:v>77.521050208890003</c:v>
                </c:pt>
                <c:pt idx="419">
                  <c:v>76.031856878801676</c:v>
                </c:pt>
                <c:pt idx="420">
                  <c:v>76.771725178143527</c:v>
                </c:pt>
                <c:pt idx="421">
                  <c:v>76.41328353287949</c:v>
                </c:pt>
                <c:pt idx="422">
                  <c:v>76.420726850461349</c:v>
                </c:pt>
                <c:pt idx="423">
                  <c:v>76.192597371964752</c:v>
                </c:pt>
                <c:pt idx="424">
                  <c:v>75.053360708583924</c:v>
                </c:pt>
                <c:pt idx="425">
                  <c:v>74.912056076950918</c:v>
                </c:pt>
                <c:pt idx="426">
                  <c:v>74.17693365883639</c:v>
                </c:pt>
                <c:pt idx="427">
                  <c:v>75.809059036220461</c:v>
                </c:pt>
                <c:pt idx="428">
                  <c:v>60.490810355843912</c:v>
                </c:pt>
                <c:pt idx="429">
                  <c:v>61.062468068814496</c:v>
                </c:pt>
                <c:pt idx="430">
                  <c:v>60.924465103980531</c:v>
                </c:pt>
                <c:pt idx="431">
                  <c:v>60.032757791553635</c:v>
                </c:pt>
                <c:pt idx="432">
                  <c:v>59.405688892260159</c:v>
                </c:pt>
                <c:pt idx="433">
                  <c:v>58.989879555349859</c:v>
                </c:pt>
                <c:pt idx="434">
                  <c:v>58.423853157542403</c:v>
                </c:pt>
                <c:pt idx="435">
                  <c:v>56.946177609162518</c:v>
                </c:pt>
                <c:pt idx="436">
                  <c:v>72.362190954979496</c:v>
                </c:pt>
                <c:pt idx="437">
                  <c:v>72.680056264818617</c:v>
                </c:pt>
                <c:pt idx="438">
                  <c:v>72.25490716116731</c:v>
                </c:pt>
                <c:pt idx="439">
                  <c:v>74.973888378657321</c:v>
                </c:pt>
                <c:pt idx="440">
                  <c:v>71.6859903783851</c:v>
                </c:pt>
                <c:pt idx="441">
                  <c:v>71.932283516959941</c:v>
                </c:pt>
                <c:pt idx="442">
                  <c:v>70.943839818319333</c:v>
                </c:pt>
                <c:pt idx="443">
                  <c:v>69.224600460163003</c:v>
                </c:pt>
                <c:pt idx="444">
                  <c:v>70.433803394599735</c:v>
                </c:pt>
                <c:pt idx="445">
                  <c:v>72.687286249600305</c:v>
                </c:pt>
                <c:pt idx="446">
                  <c:v>69.090654426380226</c:v>
                </c:pt>
                <c:pt idx="447">
                  <c:v>72.197670621291763</c:v>
                </c:pt>
                <c:pt idx="448">
                  <c:v>69.228105814518401</c:v>
                </c:pt>
                <c:pt idx="449">
                  <c:v>69.03807601231847</c:v>
                </c:pt>
                <c:pt idx="450">
                  <c:v>68.992296293966589</c:v>
                </c:pt>
                <c:pt idx="451">
                  <c:v>74.555427957662758</c:v>
                </c:pt>
                <c:pt idx="452">
                  <c:v>73.631149122620073</c:v>
                </c:pt>
                <c:pt idx="453">
                  <c:v>73.326117042622712</c:v>
                </c:pt>
                <c:pt idx="454">
                  <c:v>73.221732485180624</c:v>
                </c:pt>
                <c:pt idx="455">
                  <c:v>72.004482180651479</c:v>
                </c:pt>
                <c:pt idx="456">
                  <c:v>71.46119683031695</c:v>
                </c:pt>
                <c:pt idx="457">
                  <c:v>72.735886086627985</c:v>
                </c:pt>
                <c:pt idx="458">
                  <c:v>74.585358592918851</c:v>
                </c:pt>
                <c:pt idx="459">
                  <c:v>72.263396367033124</c:v>
                </c:pt>
                <c:pt idx="460">
                  <c:v>72.00446227298491</c:v>
                </c:pt>
                <c:pt idx="461">
                  <c:v>71.251144935174494</c:v>
                </c:pt>
                <c:pt idx="462">
                  <c:v>71.710066527100324</c:v>
                </c:pt>
                <c:pt idx="463">
                  <c:v>71.375638247805057</c:v>
                </c:pt>
                <c:pt idx="464">
                  <c:v>70.535622734034433</c:v>
                </c:pt>
                <c:pt idx="465">
                  <c:v>71.086126691067591</c:v>
                </c:pt>
                <c:pt idx="466">
                  <c:v>72.446021183718926</c:v>
                </c:pt>
                <c:pt idx="467">
                  <c:v>72.348920118752119</c:v>
                </c:pt>
                <c:pt idx="468">
                  <c:v>72.242979817634051</c:v>
                </c:pt>
                <c:pt idx="469">
                  <c:v>71.050122618241957</c:v>
                </c:pt>
                <c:pt idx="470">
                  <c:v>71.602019290814184</c:v>
                </c:pt>
                <c:pt idx="471">
                  <c:v>74.323114900954408</c:v>
                </c:pt>
                <c:pt idx="472">
                  <c:v>71.718461794073988</c:v>
                </c:pt>
                <c:pt idx="473">
                  <c:v>72.635968518719693</c:v>
                </c:pt>
                <c:pt idx="474">
                  <c:v>69.500561896789193</c:v>
                </c:pt>
                <c:pt idx="475">
                  <c:v>70.803313704431019</c:v>
                </c:pt>
                <c:pt idx="476">
                  <c:v>69.008866329086459</c:v>
                </c:pt>
                <c:pt idx="477">
                  <c:v>73.032490077942612</c:v>
                </c:pt>
                <c:pt idx="478">
                  <c:v>72.456300214140185</c:v>
                </c:pt>
                <c:pt idx="479">
                  <c:v>69.454539579999164</c:v>
                </c:pt>
                <c:pt idx="480">
                  <c:v>69.032429662115931</c:v>
                </c:pt>
                <c:pt idx="481">
                  <c:v>65.425127731176318</c:v>
                </c:pt>
                <c:pt idx="482">
                  <c:v>58.410606954093055</c:v>
                </c:pt>
                <c:pt idx="483">
                  <c:v>56.626487696115092</c:v>
                </c:pt>
                <c:pt idx="484">
                  <c:v>57.781043819375867</c:v>
                </c:pt>
                <c:pt idx="485">
                  <c:v>57.644064579051999</c:v>
                </c:pt>
                <c:pt idx="486">
                  <c:v>57.374078943138727</c:v>
                </c:pt>
                <c:pt idx="487">
                  <c:v>57.352531670954285</c:v>
                </c:pt>
                <c:pt idx="488">
                  <c:v>58.450134502432576</c:v>
                </c:pt>
                <c:pt idx="489">
                  <c:v>52.869891017179079</c:v>
                </c:pt>
                <c:pt idx="490">
                  <c:v>52.423190609619716</c:v>
                </c:pt>
                <c:pt idx="491">
                  <c:v>50.971994443195804</c:v>
                </c:pt>
                <c:pt idx="492">
                  <c:v>79.345362264941613</c:v>
                </c:pt>
                <c:pt idx="493">
                  <c:v>78.06816837335144</c:v>
                </c:pt>
                <c:pt idx="494">
                  <c:v>78.812541140891</c:v>
                </c:pt>
                <c:pt idx="495">
                  <c:v>78.426342300982455</c:v>
                </c:pt>
                <c:pt idx="496">
                  <c:v>77.27854233542979</c:v>
                </c:pt>
                <c:pt idx="497">
                  <c:v>76.917887529427148</c:v>
                </c:pt>
                <c:pt idx="498">
                  <c:v>75.836959114150915</c:v>
                </c:pt>
                <c:pt idx="499">
                  <c:v>76.062184602244585</c:v>
                </c:pt>
                <c:pt idx="500">
                  <c:v>75.37385681019218</c:v>
                </c:pt>
                <c:pt idx="501">
                  <c:v>74.966814162014416</c:v>
                </c:pt>
                <c:pt idx="502">
                  <c:v>75.042173813040336</c:v>
                </c:pt>
                <c:pt idx="503">
                  <c:v>61.616130501145918</c:v>
                </c:pt>
                <c:pt idx="504">
                  <c:v>60.545712517168965</c:v>
                </c:pt>
                <c:pt idx="505">
                  <c:v>60.107760681942793</c:v>
                </c:pt>
                <c:pt idx="506">
                  <c:v>59.557634117311238</c:v>
                </c:pt>
                <c:pt idx="507">
                  <c:v>59.116591742819644</c:v>
                </c:pt>
                <c:pt idx="508">
                  <c:v>58.146639250323773</c:v>
                </c:pt>
                <c:pt idx="509">
                  <c:v>56.79087202990592</c:v>
                </c:pt>
                <c:pt idx="510">
                  <c:v>58.891431469294808</c:v>
                </c:pt>
                <c:pt idx="511">
                  <c:v>77.290764603584975</c:v>
                </c:pt>
                <c:pt idx="512">
                  <c:v>74.282328272672274</c:v>
                </c:pt>
                <c:pt idx="513">
                  <c:v>72.233678478067503</c:v>
                </c:pt>
                <c:pt idx="514">
                  <c:v>73.782302909473771</c:v>
                </c:pt>
                <c:pt idx="515">
                  <c:v>76.642212518377718</c:v>
                </c:pt>
                <c:pt idx="516">
                  <c:v>76.150767558146171</c:v>
                </c:pt>
                <c:pt idx="517">
                  <c:v>75.854420863986334</c:v>
                </c:pt>
                <c:pt idx="518">
                  <c:v>75.583941808097407</c:v>
                </c:pt>
                <c:pt idx="519">
                  <c:v>72.330565299907406</c:v>
                </c:pt>
                <c:pt idx="520">
                  <c:v>72.156327298396036</c:v>
                </c:pt>
                <c:pt idx="521">
                  <c:v>71.521319195607092</c:v>
                </c:pt>
                <c:pt idx="522">
                  <c:v>74.710530059496179</c:v>
                </c:pt>
                <c:pt idx="523">
                  <c:v>74.614637114471378</c:v>
                </c:pt>
                <c:pt idx="524">
                  <c:v>70.93255092782907</c:v>
                </c:pt>
                <c:pt idx="525">
                  <c:v>68.141609611063799</c:v>
                </c:pt>
                <c:pt idx="526">
                  <c:v>82.088198703677676</c:v>
                </c:pt>
                <c:pt idx="527">
                  <c:v>82.108054210182743</c:v>
                </c:pt>
                <c:pt idx="528">
                  <c:v>79.150404045284162</c:v>
                </c:pt>
                <c:pt idx="529">
                  <c:v>77.09126684437696</c:v>
                </c:pt>
                <c:pt idx="530">
                  <c:v>76.79298922377842</c:v>
                </c:pt>
                <c:pt idx="531">
                  <c:v>81.607319835676734</c:v>
                </c:pt>
                <c:pt idx="532">
                  <c:v>81.179511314841406</c:v>
                </c:pt>
                <c:pt idx="533">
                  <c:v>77.87852148165527</c:v>
                </c:pt>
                <c:pt idx="534">
                  <c:v>80.319196899863599</c:v>
                </c:pt>
                <c:pt idx="535">
                  <c:v>79.564186297579511</c:v>
                </c:pt>
                <c:pt idx="536">
                  <c:v>79.376899989603402</c:v>
                </c:pt>
                <c:pt idx="537">
                  <c:v>78.782032975914973</c:v>
                </c:pt>
                <c:pt idx="538">
                  <c:v>79.914765853662828</c:v>
                </c:pt>
                <c:pt idx="539">
                  <c:v>80.486252337161346</c:v>
                </c:pt>
                <c:pt idx="540">
                  <c:v>80.455774544228007</c:v>
                </c:pt>
                <c:pt idx="541">
                  <c:v>67.953864160231404</c:v>
                </c:pt>
                <c:pt idx="542">
                  <c:v>67.107181968436791</c:v>
                </c:pt>
                <c:pt idx="543">
                  <c:v>65.808485078097107</c:v>
                </c:pt>
                <c:pt idx="544">
                  <c:v>65.100813122797788</c:v>
                </c:pt>
                <c:pt idx="545">
                  <c:v>64.515149778963632</c:v>
                </c:pt>
                <c:pt idx="546">
                  <c:v>68.304304757720885</c:v>
                </c:pt>
                <c:pt idx="547">
                  <c:v>63.388719895552171</c:v>
                </c:pt>
                <c:pt idx="548">
                  <c:v>63.264772696946366</c:v>
                </c:pt>
                <c:pt idx="549">
                  <c:v>62.098381649713417</c:v>
                </c:pt>
                <c:pt idx="550">
                  <c:v>65.598273108352274</c:v>
                </c:pt>
                <c:pt idx="551">
                  <c:v>74.040081647550863</c:v>
                </c:pt>
                <c:pt idx="552">
                  <c:v>73.884708515685787</c:v>
                </c:pt>
                <c:pt idx="553">
                  <c:v>75.719124947757734</c:v>
                </c:pt>
                <c:pt idx="554">
                  <c:v>73.66731689294167</c:v>
                </c:pt>
                <c:pt idx="555">
                  <c:v>72.863001793880485</c:v>
                </c:pt>
                <c:pt idx="556">
                  <c:v>72.457981725234873</c:v>
                </c:pt>
                <c:pt idx="557">
                  <c:v>71.169929597099085</c:v>
                </c:pt>
                <c:pt idx="558">
                  <c:v>74.460707149502269</c:v>
                </c:pt>
                <c:pt idx="559">
                  <c:v>72.583185826850354</c:v>
                </c:pt>
                <c:pt idx="560">
                  <c:v>71.98234591166046</c:v>
                </c:pt>
                <c:pt idx="561">
                  <c:v>71.493893822829548</c:v>
                </c:pt>
                <c:pt idx="562">
                  <c:v>71.380803183218518</c:v>
                </c:pt>
                <c:pt idx="563">
                  <c:v>71.497832907389878</c:v>
                </c:pt>
                <c:pt idx="564">
                  <c:v>71.568448552946577</c:v>
                </c:pt>
                <c:pt idx="565">
                  <c:v>63.319010250701588</c:v>
                </c:pt>
                <c:pt idx="566">
                  <c:v>80.358094664228986</c:v>
                </c:pt>
                <c:pt idx="567">
                  <c:v>80.172410669252741</c:v>
                </c:pt>
                <c:pt idx="568">
                  <c:v>77.557776971272389</c:v>
                </c:pt>
                <c:pt idx="569">
                  <c:v>77.359320058550765</c:v>
                </c:pt>
                <c:pt idx="570">
                  <c:v>82.780342523516538</c:v>
                </c:pt>
                <c:pt idx="571">
                  <c:v>82.767289688401007</c:v>
                </c:pt>
                <c:pt idx="572">
                  <c:v>83.32710914914523</c:v>
                </c:pt>
                <c:pt idx="573">
                  <c:v>81.787607853294006</c:v>
                </c:pt>
                <c:pt idx="574">
                  <c:v>80.968771508459241</c:v>
                </c:pt>
                <c:pt idx="575">
                  <c:v>81.074424923475362</c:v>
                </c:pt>
                <c:pt idx="576">
                  <c:v>80.503418039874987</c:v>
                </c:pt>
                <c:pt idx="577">
                  <c:v>79.580415833468436</c:v>
                </c:pt>
                <c:pt idx="578">
                  <c:v>77.508294512329698</c:v>
                </c:pt>
                <c:pt idx="579">
                  <c:v>78.932907651356615</c:v>
                </c:pt>
                <c:pt idx="580">
                  <c:v>77.741568957615542</c:v>
                </c:pt>
                <c:pt idx="581">
                  <c:v>66.726524619535823</c:v>
                </c:pt>
                <c:pt idx="582">
                  <c:v>65.687973582158449</c:v>
                </c:pt>
                <c:pt idx="583">
                  <c:v>66.09002308477865</c:v>
                </c:pt>
                <c:pt idx="584">
                  <c:v>65.310534701718169</c:v>
                </c:pt>
                <c:pt idx="585">
                  <c:v>64.542551147022706</c:v>
                </c:pt>
                <c:pt idx="586">
                  <c:v>64.151666608548567</c:v>
                </c:pt>
                <c:pt idx="587">
                  <c:v>63.30217557925841</c:v>
                </c:pt>
                <c:pt idx="588">
                  <c:v>66.558352238208514</c:v>
                </c:pt>
                <c:pt idx="589">
                  <c:v>61.286219671075706</c:v>
                </c:pt>
                <c:pt idx="590">
                  <c:v>60.394782817100022</c:v>
                </c:pt>
                <c:pt idx="591">
                  <c:v>63.561208960196218</c:v>
                </c:pt>
                <c:pt idx="592">
                  <c:v>62.791741119074103</c:v>
                </c:pt>
                <c:pt idx="593">
                  <c:v>62.943684372371145</c:v>
                </c:pt>
                <c:pt idx="594">
                  <c:v>80.821113705580885</c:v>
                </c:pt>
                <c:pt idx="595">
                  <c:v>80.716260937566886</c:v>
                </c:pt>
                <c:pt idx="596">
                  <c:v>80.477776946886365</c:v>
                </c:pt>
                <c:pt idx="597">
                  <c:v>80.758838530319963</c:v>
                </c:pt>
                <c:pt idx="598">
                  <c:v>80.369909363280527</c:v>
                </c:pt>
                <c:pt idx="599">
                  <c:v>78.776314321087128</c:v>
                </c:pt>
                <c:pt idx="600">
                  <c:v>80.094563830782846</c:v>
                </c:pt>
                <c:pt idx="601">
                  <c:v>81.599015479560023</c:v>
                </c:pt>
                <c:pt idx="602">
                  <c:v>78.582326686678357</c:v>
                </c:pt>
                <c:pt idx="603">
                  <c:v>77.100310260402097</c:v>
                </c:pt>
                <c:pt idx="604">
                  <c:v>77.501621776940596</c:v>
                </c:pt>
                <c:pt idx="605">
                  <c:v>77.968829890655869</c:v>
                </c:pt>
                <c:pt idx="606">
                  <c:v>76.471835482363588</c:v>
                </c:pt>
                <c:pt idx="607">
                  <c:v>76.333442968279343</c:v>
                </c:pt>
                <c:pt idx="608">
                  <c:v>75.414843974549967</c:v>
                </c:pt>
                <c:pt idx="609">
                  <c:v>68.831653530212932</c:v>
                </c:pt>
                <c:pt idx="610">
                  <c:v>69.070331464394471</c:v>
                </c:pt>
                <c:pt idx="611">
                  <c:v>69.151720780768528</c:v>
                </c:pt>
                <c:pt idx="612">
                  <c:v>68.68357315675992</c:v>
                </c:pt>
                <c:pt idx="613">
                  <c:v>68.756906454536491</c:v>
                </c:pt>
                <c:pt idx="614">
                  <c:v>68.459306095821461</c:v>
                </c:pt>
                <c:pt idx="615">
                  <c:v>71.543169840567288</c:v>
                </c:pt>
                <c:pt idx="616">
                  <c:v>67.949456634375323</c:v>
                </c:pt>
                <c:pt idx="617">
                  <c:v>69.932005174774829</c:v>
                </c:pt>
                <c:pt idx="618">
                  <c:v>69.943421713498026</c:v>
                </c:pt>
                <c:pt idx="619">
                  <c:v>60.823518821625925</c:v>
                </c:pt>
                <c:pt idx="620">
                  <c:v>60.909436664228565</c:v>
                </c:pt>
                <c:pt idx="621">
                  <c:v>60.328008981383483</c:v>
                </c:pt>
                <c:pt idx="622">
                  <c:v>64.335595635047824</c:v>
                </c:pt>
                <c:pt idx="623">
                  <c:v>59.063421682016561</c:v>
                </c:pt>
                <c:pt idx="624">
                  <c:v>57.973687617001609</c:v>
                </c:pt>
                <c:pt idx="625">
                  <c:v>62.433483429043207</c:v>
                </c:pt>
                <c:pt idx="626">
                  <c:v>62.759379630178351</c:v>
                </c:pt>
                <c:pt idx="627">
                  <c:v>61.52806238857751</c:v>
                </c:pt>
                <c:pt idx="628">
                  <c:v>60.957447143866069</c:v>
                </c:pt>
                <c:pt idx="629">
                  <c:v>60.462894573203847</c:v>
                </c:pt>
                <c:pt idx="630">
                  <c:v>59.737320032725421</c:v>
                </c:pt>
                <c:pt idx="631">
                  <c:v>59.586504167583385</c:v>
                </c:pt>
                <c:pt idx="632">
                  <c:v>58.803311902560615</c:v>
                </c:pt>
                <c:pt idx="633">
                  <c:v>67.556440847682609</c:v>
                </c:pt>
                <c:pt idx="634">
                  <c:v>67.66365915077553</c:v>
                </c:pt>
                <c:pt idx="635">
                  <c:v>71.331929153292222</c:v>
                </c:pt>
                <c:pt idx="636">
                  <c:v>67.401790908295169</c:v>
                </c:pt>
                <c:pt idx="637">
                  <c:v>67.154868122767951</c:v>
                </c:pt>
                <c:pt idx="638">
                  <c:v>67.773262018828305</c:v>
                </c:pt>
                <c:pt idx="639">
                  <c:v>66.547250257545073</c:v>
                </c:pt>
                <c:pt idx="640">
                  <c:v>66.151314272435826</c:v>
                </c:pt>
                <c:pt idx="641">
                  <c:v>71.420899155136951</c:v>
                </c:pt>
                <c:pt idx="642">
                  <c:v>67.188356146222844</c:v>
                </c:pt>
                <c:pt idx="643">
                  <c:v>66.825699169645304</c:v>
                </c:pt>
                <c:pt idx="644">
                  <c:v>65.919771003603486</c:v>
                </c:pt>
                <c:pt idx="645">
                  <c:v>66.300868723595556</c:v>
                </c:pt>
                <c:pt idx="646">
                  <c:v>65.728378868020158</c:v>
                </c:pt>
                <c:pt idx="647">
                  <c:v>64.533892342912139</c:v>
                </c:pt>
                <c:pt idx="648">
                  <c:v>64.327744506972181</c:v>
                </c:pt>
                <c:pt idx="649">
                  <c:v>69.080286468596853</c:v>
                </c:pt>
                <c:pt idx="650">
                  <c:v>73.007694097385979</c:v>
                </c:pt>
                <c:pt idx="651">
                  <c:v>70.756491896843741</c:v>
                </c:pt>
                <c:pt idx="652">
                  <c:v>70.43090235234672</c:v>
                </c:pt>
                <c:pt idx="653">
                  <c:v>70.238351500778435</c:v>
                </c:pt>
                <c:pt idx="654">
                  <c:v>69.972485344624474</c:v>
                </c:pt>
                <c:pt idx="655">
                  <c:v>69.502259488737934</c:v>
                </c:pt>
                <c:pt idx="656">
                  <c:v>71.598640023893552</c:v>
                </c:pt>
                <c:pt idx="657">
                  <c:v>68.888427747348544</c:v>
                </c:pt>
                <c:pt idx="658">
                  <c:v>68.626356595121777</c:v>
                </c:pt>
                <c:pt idx="659">
                  <c:v>68.067309304590836</c:v>
                </c:pt>
                <c:pt idx="660">
                  <c:v>67.891725097371477</c:v>
                </c:pt>
                <c:pt idx="661">
                  <c:v>66.280862049762106</c:v>
                </c:pt>
                <c:pt idx="662">
                  <c:v>67.056598490633576</c:v>
                </c:pt>
                <c:pt idx="663">
                  <c:v>66.673044433084925</c:v>
                </c:pt>
                <c:pt idx="664">
                  <c:v>70.430831208955453</c:v>
                </c:pt>
                <c:pt idx="665">
                  <c:v>68.877077425830862</c:v>
                </c:pt>
                <c:pt idx="666">
                  <c:v>73.291105046146001</c:v>
                </c:pt>
                <c:pt idx="667">
                  <c:v>62.777627348708975</c:v>
                </c:pt>
                <c:pt idx="668">
                  <c:v>64.634761490382431</c:v>
                </c:pt>
                <c:pt idx="669">
                  <c:v>69.850066954532025</c:v>
                </c:pt>
                <c:pt idx="670">
                  <c:v>61.26083247558843</c:v>
                </c:pt>
                <c:pt idx="671">
                  <c:v>63.357999840429315</c:v>
                </c:pt>
                <c:pt idx="672">
                  <c:v>65.210239552965163</c:v>
                </c:pt>
                <c:pt idx="673">
                  <c:v>61.954715625386434</c:v>
                </c:pt>
                <c:pt idx="674">
                  <c:v>63.74436957341608</c:v>
                </c:pt>
                <c:pt idx="675">
                  <c:v>70.922356054409576</c:v>
                </c:pt>
                <c:pt idx="676">
                  <c:v>71.616010973097076</c:v>
                </c:pt>
                <c:pt idx="677">
                  <c:v>71.133246325513099</c:v>
                </c:pt>
                <c:pt idx="678">
                  <c:v>70.733092592851463</c:v>
                </c:pt>
                <c:pt idx="679">
                  <c:v>70.245627995094907</c:v>
                </c:pt>
                <c:pt idx="680">
                  <c:v>69.785999539011385</c:v>
                </c:pt>
                <c:pt idx="681">
                  <c:v>69.62471459344944</c:v>
                </c:pt>
                <c:pt idx="682">
                  <c:v>71.17313544071726</c:v>
                </c:pt>
                <c:pt idx="683">
                  <c:v>68.937803233397176</c:v>
                </c:pt>
                <c:pt idx="684">
                  <c:v>71.838954889151793</c:v>
                </c:pt>
                <c:pt idx="685">
                  <c:v>66.62948987337893</c:v>
                </c:pt>
                <c:pt idx="686">
                  <c:v>67.323399143858808</c:v>
                </c:pt>
                <c:pt idx="687">
                  <c:v>66.056470610494799</c:v>
                </c:pt>
                <c:pt idx="688">
                  <c:v>67.607549198087696</c:v>
                </c:pt>
                <c:pt idx="689">
                  <c:v>67.386057146311842</c:v>
                </c:pt>
                <c:pt idx="690">
                  <c:v>68.670174436845471</c:v>
                </c:pt>
                <c:pt idx="691">
                  <c:v>71.722429816188637</c:v>
                </c:pt>
                <c:pt idx="692">
                  <c:v>69.638603454742579</c:v>
                </c:pt>
                <c:pt idx="693">
                  <c:v>69.363074776083423</c:v>
                </c:pt>
                <c:pt idx="694">
                  <c:v>69.628881567842171</c:v>
                </c:pt>
                <c:pt idx="695">
                  <c:v>69.407499660222669</c:v>
                </c:pt>
                <c:pt idx="696">
                  <c:v>69.122496901062945</c:v>
                </c:pt>
                <c:pt idx="697">
                  <c:v>67.800848894096418</c:v>
                </c:pt>
                <c:pt idx="698">
                  <c:v>67.17980600328103</c:v>
                </c:pt>
                <c:pt idx="699">
                  <c:v>71.003909237291666</c:v>
                </c:pt>
                <c:pt idx="700">
                  <c:v>70.688712002644479</c:v>
                </c:pt>
                <c:pt idx="701">
                  <c:v>81.462221155946381</c:v>
                </c:pt>
                <c:pt idx="702">
                  <c:v>81.35887350216484</c:v>
                </c:pt>
                <c:pt idx="703">
                  <c:v>82.115182011383666</c:v>
                </c:pt>
                <c:pt idx="704">
                  <c:v>85.013700017496959</c:v>
                </c:pt>
                <c:pt idx="705">
                  <c:v>83.201397960607352</c:v>
                </c:pt>
                <c:pt idx="706">
                  <c:v>82.315240967051196</c:v>
                </c:pt>
                <c:pt idx="707">
                  <c:v>81.228017209039123</c:v>
                </c:pt>
                <c:pt idx="708">
                  <c:v>81.837604225371265</c:v>
                </c:pt>
                <c:pt idx="709">
                  <c:v>80.7240653460277</c:v>
                </c:pt>
                <c:pt idx="710">
                  <c:v>78.90880790535239</c:v>
                </c:pt>
                <c:pt idx="711">
                  <c:v>79.154595889459216</c:v>
                </c:pt>
                <c:pt idx="712">
                  <c:v>79.238176243126418</c:v>
                </c:pt>
                <c:pt idx="713">
                  <c:v>78.487087215682735</c:v>
                </c:pt>
                <c:pt idx="714">
                  <c:v>78.508231823466915</c:v>
                </c:pt>
                <c:pt idx="715">
                  <c:v>76.742423653332395</c:v>
                </c:pt>
                <c:pt idx="716">
                  <c:v>77.69152267883436</c:v>
                </c:pt>
                <c:pt idx="717">
                  <c:v>79.426225860172607</c:v>
                </c:pt>
                <c:pt idx="718">
                  <c:v>77.422646483896315</c:v>
                </c:pt>
                <c:pt idx="719">
                  <c:v>77.52260060291313</c:v>
                </c:pt>
                <c:pt idx="720">
                  <c:v>77.572535725135211</c:v>
                </c:pt>
                <c:pt idx="721">
                  <c:v>81.553847420569653</c:v>
                </c:pt>
                <c:pt idx="722">
                  <c:v>79.625703093078442</c:v>
                </c:pt>
                <c:pt idx="723">
                  <c:v>82.61699740971531</c:v>
                </c:pt>
                <c:pt idx="724">
                  <c:v>82.641001915867704</c:v>
                </c:pt>
                <c:pt idx="725">
                  <c:v>82.53247650273309</c:v>
                </c:pt>
                <c:pt idx="726">
                  <c:v>79.724764432404157</c:v>
                </c:pt>
                <c:pt idx="727">
                  <c:v>78.906093791678614</c:v>
                </c:pt>
                <c:pt idx="728">
                  <c:v>81.114901170455781</c:v>
                </c:pt>
                <c:pt idx="729">
                  <c:v>78.620190664554386</c:v>
                </c:pt>
                <c:pt idx="730">
                  <c:v>80.245658114301818</c:v>
                </c:pt>
                <c:pt idx="731">
                  <c:v>79.776891287573079</c:v>
                </c:pt>
                <c:pt idx="732">
                  <c:v>79.03230521719577</c:v>
                </c:pt>
                <c:pt idx="733">
                  <c:v>78.44962596763466</c:v>
                </c:pt>
                <c:pt idx="734">
                  <c:v>76.685951619915372</c:v>
                </c:pt>
                <c:pt idx="735">
                  <c:v>76.489461326895494</c:v>
                </c:pt>
                <c:pt idx="736">
                  <c:v>72.900401314165137</c:v>
                </c:pt>
                <c:pt idx="737">
                  <c:v>72.553381327122693</c:v>
                </c:pt>
                <c:pt idx="738">
                  <c:v>72.631203614811454</c:v>
                </c:pt>
                <c:pt idx="739">
                  <c:v>72.420010119232899</c:v>
                </c:pt>
                <c:pt idx="740">
                  <c:v>71.083178231597032</c:v>
                </c:pt>
                <c:pt idx="741">
                  <c:v>70.971707656635971</c:v>
                </c:pt>
                <c:pt idx="742">
                  <c:v>72.103289755999072</c:v>
                </c:pt>
                <c:pt idx="743">
                  <c:v>71.663666879991268</c:v>
                </c:pt>
                <c:pt idx="744">
                  <c:v>73.689355730874951</c:v>
                </c:pt>
                <c:pt idx="745">
                  <c:v>70.866109002956719</c:v>
                </c:pt>
                <c:pt idx="746">
                  <c:v>69.369290194696049</c:v>
                </c:pt>
                <c:pt idx="747">
                  <c:v>70.380851146735196</c:v>
                </c:pt>
                <c:pt idx="748">
                  <c:v>74.339092305469435</c:v>
                </c:pt>
                <c:pt idx="749">
                  <c:v>74.502881458605003</c:v>
                </c:pt>
                <c:pt idx="750">
                  <c:v>74.095295211931102</c:v>
                </c:pt>
                <c:pt idx="751">
                  <c:v>74.278555531976082</c:v>
                </c:pt>
                <c:pt idx="752">
                  <c:v>74.643545842295865</c:v>
                </c:pt>
                <c:pt idx="753">
                  <c:v>73.232099637969881</c:v>
                </c:pt>
                <c:pt idx="754">
                  <c:v>73.036766829540895</c:v>
                </c:pt>
                <c:pt idx="755">
                  <c:v>76.501583412256693</c:v>
                </c:pt>
                <c:pt idx="756">
                  <c:v>74.705992024596512</c:v>
                </c:pt>
                <c:pt idx="757">
                  <c:v>74.454779503150064</c:v>
                </c:pt>
                <c:pt idx="758">
                  <c:v>74.182102281471984</c:v>
                </c:pt>
                <c:pt idx="759">
                  <c:v>73.898942605426697</c:v>
                </c:pt>
                <c:pt idx="760">
                  <c:v>73.633536653869115</c:v>
                </c:pt>
                <c:pt idx="761">
                  <c:v>73.326654355275565</c:v>
                </c:pt>
                <c:pt idx="762">
                  <c:v>72.975960313986405</c:v>
                </c:pt>
                <c:pt idx="763">
                  <c:v>77.110885444566307</c:v>
                </c:pt>
                <c:pt idx="764">
                  <c:v>76.884466398798622</c:v>
                </c:pt>
                <c:pt idx="765">
                  <c:v>72.130735432138692</c:v>
                </c:pt>
                <c:pt idx="766">
                  <c:v>73.1956899737377</c:v>
                </c:pt>
                <c:pt idx="767">
                  <c:v>72.691251091045075</c:v>
                </c:pt>
                <c:pt idx="768">
                  <c:v>73.114067829926398</c:v>
                </c:pt>
                <c:pt idx="769">
                  <c:v>72.632671199910291</c:v>
                </c:pt>
                <c:pt idx="770">
                  <c:v>71.915339045287311</c:v>
                </c:pt>
                <c:pt idx="771">
                  <c:v>71.349846984187522</c:v>
                </c:pt>
                <c:pt idx="772">
                  <c:v>70.94308957908234</c:v>
                </c:pt>
                <c:pt idx="773">
                  <c:v>70.260006394790821</c:v>
                </c:pt>
                <c:pt idx="774">
                  <c:v>70.071062605162666</c:v>
                </c:pt>
                <c:pt idx="775">
                  <c:v>69.679282586048302</c:v>
                </c:pt>
                <c:pt idx="776">
                  <c:v>68.88680420326034</c:v>
                </c:pt>
                <c:pt idx="777">
                  <c:v>68.670779380030496</c:v>
                </c:pt>
                <c:pt idx="778">
                  <c:v>64.822845577099969</c:v>
                </c:pt>
                <c:pt idx="779">
                  <c:v>63.887989079341004</c:v>
                </c:pt>
                <c:pt idx="780">
                  <c:v>63.698022245003123</c:v>
                </c:pt>
                <c:pt idx="781">
                  <c:v>63.722017186700114</c:v>
                </c:pt>
                <c:pt idx="782">
                  <c:v>61.318322001985351</c:v>
                </c:pt>
                <c:pt idx="783">
                  <c:v>61.407828897909177</c:v>
                </c:pt>
                <c:pt idx="784">
                  <c:v>59.946341278942697</c:v>
                </c:pt>
                <c:pt idx="785">
                  <c:v>57.828813623843232</c:v>
                </c:pt>
                <c:pt idx="786">
                  <c:v>55.513563323798152</c:v>
                </c:pt>
                <c:pt idx="787">
                  <c:v>54.306280089221609</c:v>
                </c:pt>
                <c:pt idx="788">
                  <c:v>52.91297057617674</c:v>
                </c:pt>
                <c:pt idx="789">
                  <c:v>51.511726121491385</c:v>
                </c:pt>
                <c:pt idx="790">
                  <c:v>51.367530489732026</c:v>
                </c:pt>
                <c:pt idx="791">
                  <c:v>73.533634834341441</c:v>
                </c:pt>
                <c:pt idx="792">
                  <c:v>73.384673420993664</c:v>
                </c:pt>
                <c:pt idx="793">
                  <c:v>73.276527457766477</c:v>
                </c:pt>
                <c:pt idx="794">
                  <c:v>73.285727777346125</c:v>
                </c:pt>
                <c:pt idx="795">
                  <c:v>73.152793057707186</c:v>
                </c:pt>
                <c:pt idx="796">
                  <c:v>73.810375428345324</c:v>
                </c:pt>
                <c:pt idx="797">
                  <c:v>73.496172764166303</c:v>
                </c:pt>
                <c:pt idx="798">
                  <c:v>70.817428868496023</c:v>
                </c:pt>
                <c:pt idx="799">
                  <c:v>69.931251304511235</c:v>
                </c:pt>
                <c:pt idx="800">
                  <c:v>64.602026656030731</c:v>
                </c:pt>
                <c:pt idx="801">
                  <c:v>63.981169833943071</c:v>
                </c:pt>
                <c:pt idx="802">
                  <c:v>61.121214617628105</c:v>
                </c:pt>
                <c:pt idx="803">
                  <c:v>64.328705199431937</c:v>
                </c:pt>
                <c:pt idx="804">
                  <c:v>63.122576791760309</c:v>
                </c:pt>
                <c:pt idx="805">
                  <c:v>61.321935694405866</c:v>
                </c:pt>
                <c:pt idx="806">
                  <c:v>75.622583983001221</c:v>
                </c:pt>
                <c:pt idx="807">
                  <c:v>73.648645573657234</c:v>
                </c:pt>
                <c:pt idx="808">
                  <c:v>76.53957068036587</c:v>
                </c:pt>
                <c:pt idx="809">
                  <c:v>75.583279653933005</c:v>
                </c:pt>
                <c:pt idx="810">
                  <c:v>78.932077983672912</c:v>
                </c:pt>
                <c:pt idx="811">
                  <c:v>76.605397202164497</c:v>
                </c:pt>
                <c:pt idx="812">
                  <c:v>75.818693749904227</c:v>
                </c:pt>
                <c:pt idx="813">
                  <c:v>75.093578394449452</c:v>
                </c:pt>
                <c:pt idx="814">
                  <c:v>75.434552052415981</c:v>
                </c:pt>
                <c:pt idx="815">
                  <c:v>74.838222563967847</c:v>
                </c:pt>
                <c:pt idx="816">
                  <c:v>77.587601593255044</c:v>
                </c:pt>
                <c:pt idx="817">
                  <c:v>77.228679350061228</c:v>
                </c:pt>
                <c:pt idx="818">
                  <c:v>73.494556664205163</c:v>
                </c:pt>
                <c:pt idx="819">
                  <c:v>72.633311668233119</c:v>
                </c:pt>
                <c:pt idx="820">
                  <c:v>72.161812071178915</c:v>
                </c:pt>
                <c:pt idx="821">
                  <c:v>74.568290789866438</c:v>
                </c:pt>
                <c:pt idx="822">
                  <c:v>74.477790352305675</c:v>
                </c:pt>
                <c:pt idx="823">
                  <c:v>74.691357751060039</c:v>
                </c:pt>
                <c:pt idx="824">
                  <c:v>74.809922494060061</c:v>
                </c:pt>
                <c:pt idx="825">
                  <c:v>74.799555128662433</c:v>
                </c:pt>
                <c:pt idx="826">
                  <c:v>74.214157076445844</c:v>
                </c:pt>
                <c:pt idx="827">
                  <c:v>74.133653378139641</c:v>
                </c:pt>
                <c:pt idx="828">
                  <c:v>73.197786619099517</c:v>
                </c:pt>
                <c:pt idx="829">
                  <c:v>75.967445528320127</c:v>
                </c:pt>
                <c:pt idx="830">
                  <c:v>67.187557420763952</c:v>
                </c:pt>
                <c:pt idx="831">
                  <c:v>67.585951201320469</c:v>
                </c:pt>
                <c:pt idx="832">
                  <c:v>69.848315940547877</c:v>
                </c:pt>
                <c:pt idx="833">
                  <c:v>69.414344558580709</c:v>
                </c:pt>
                <c:pt idx="834">
                  <c:v>68.358701866725568</c:v>
                </c:pt>
                <c:pt idx="835">
                  <c:v>67.73889861275309</c:v>
                </c:pt>
                <c:pt idx="836">
                  <c:v>56.43632657996104</c:v>
                </c:pt>
                <c:pt idx="837">
                  <c:v>57.36933698509926</c:v>
                </c:pt>
                <c:pt idx="838">
                  <c:v>57.279431000257084</c:v>
                </c:pt>
                <c:pt idx="839">
                  <c:v>64.223782494156822</c:v>
                </c:pt>
                <c:pt idx="840">
                  <c:v>54.761251915724642</c:v>
                </c:pt>
                <c:pt idx="841">
                  <c:v>52.350188117690436</c:v>
                </c:pt>
                <c:pt idx="842">
                  <c:v>47.701765168193624</c:v>
                </c:pt>
                <c:pt idx="843">
                  <c:v>45.918917968847893</c:v>
                </c:pt>
                <c:pt idx="844">
                  <c:v>43.366464881360962</c:v>
                </c:pt>
                <c:pt idx="845">
                  <c:v>42.606255245476483</c:v>
                </c:pt>
                <c:pt idx="846">
                  <c:v>42.160481527230239</c:v>
                </c:pt>
                <c:pt idx="847">
                  <c:v>42.429577037385215</c:v>
                </c:pt>
                <c:pt idx="848">
                  <c:v>61.254477353000169</c:v>
                </c:pt>
                <c:pt idx="849">
                  <c:v>63.720890343241372</c:v>
                </c:pt>
                <c:pt idx="850">
                  <c:v>61.55569755879025</c:v>
                </c:pt>
                <c:pt idx="851">
                  <c:v>62.879163786124892</c:v>
                </c:pt>
                <c:pt idx="852">
                  <c:v>61.747151398161847</c:v>
                </c:pt>
                <c:pt idx="853">
                  <c:v>62.922513900839895</c:v>
                </c:pt>
                <c:pt idx="854">
                  <c:v>62.329836696113105</c:v>
                </c:pt>
                <c:pt idx="855">
                  <c:v>77.35211234540624</c:v>
                </c:pt>
                <c:pt idx="856">
                  <c:v>76.939198855708113</c:v>
                </c:pt>
                <c:pt idx="857">
                  <c:v>75.117041726684178</c:v>
                </c:pt>
                <c:pt idx="858">
                  <c:v>78.003600956088775</c:v>
                </c:pt>
                <c:pt idx="859">
                  <c:v>75.165917675074127</c:v>
                </c:pt>
                <c:pt idx="860">
                  <c:v>76.789650879899057</c:v>
                </c:pt>
                <c:pt idx="861">
                  <c:v>76.135654133519623</c:v>
                </c:pt>
                <c:pt idx="862">
                  <c:v>79.120326095874901</c:v>
                </c:pt>
                <c:pt idx="863">
                  <c:v>74.90931517399504</c:v>
                </c:pt>
                <c:pt idx="864">
                  <c:v>75.127666433599529</c:v>
                </c:pt>
                <c:pt idx="865">
                  <c:v>77.421415321200655</c:v>
                </c:pt>
                <c:pt idx="866">
                  <c:v>77.624065301569757</c:v>
                </c:pt>
                <c:pt idx="867">
                  <c:v>77.381142367234844</c:v>
                </c:pt>
                <c:pt idx="868">
                  <c:v>76.512308936184354</c:v>
                </c:pt>
                <c:pt idx="869">
                  <c:v>76.21121978139999</c:v>
                </c:pt>
                <c:pt idx="870">
                  <c:v>82.700400214156033</c:v>
                </c:pt>
                <c:pt idx="871">
                  <c:v>82.301496847708918</c:v>
                </c:pt>
                <c:pt idx="872">
                  <c:v>76.968273265127166</c:v>
                </c:pt>
                <c:pt idx="873">
                  <c:v>84.595076158560289</c:v>
                </c:pt>
                <c:pt idx="874">
                  <c:v>77.362192529183773</c:v>
                </c:pt>
                <c:pt idx="875">
                  <c:v>77.081315721505774</c:v>
                </c:pt>
                <c:pt idx="876">
                  <c:v>85.929651247791114</c:v>
                </c:pt>
                <c:pt idx="877">
                  <c:v>75.92955447297858</c:v>
                </c:pt>
                <c:pt idx="878">
                  <c:v>82.850834380155746</c:v>
                </c:pt>
                <c:pt idx="879">
                  <c:v>77.66748693634031</c:v>
                </c:pt>
                <c:pt idx="880">
                  <c:v>81.268110022596488</c:v>
                </c:pt>
                <c:pt idx="881">
                  <c:v>80.24774031669412</c:v>
                </c:pt>
                <c:pt idx="882">
                  <c:v>75.778604648675014</c:v>
                </c:pt>
                <c:pt idx="883">
                  <c:v>78.796143079952017</c:v>
                </c:pt>
                <c:pt idx="884">
                  <c:v>78.961479637466354</c:v>
                </c:pt>
                <c:pt idx="885">
                  <c:v>64.499283757891135</c:v>
                </c:pt>
                <c:pt idx="886">
                  <c:v>68.402615299634448</c:v>
                </c:pt>
                <c:pt idx="887">
                  <c:v>63.976885669834076</c:v>
                </c:pt>
                <c:pt idx="888">
                  <c:v>64.517753730984666</c:v>
                </c:pt>
                <c:pt idx="889">
                  <c:v>63.235809991514181</c:v>
                </c:pt>
                <c:pt idx="890">
                  <c:v>63.747805678487204</c:v>
                </c:pt>
                <c:pt idx="891">
                  <c:v>63.204233943611221</c:v>
                </c:pt>
                <c:pt idx="892">
                  <c:v>62.886692759778505</c:v>
                </c:pt>
                <c:pt idx="893">
                  <c:v>62.620915491494387</c:v>
                </c:pt>
                <c:pt idx="894">
                  <c:v>61.797668579204476</c:v>
                </c:pt>
                <c:pt idx="895">
                  <c:v>61.588372721588577</c:v>
                </c:pt>
                <c:pt idx="896">
                  <c:v>60.850701486513152</c:v>
                </c:pt>
                <c:pt idx="897">
                  <c:v>60.992488923959215</c:v>
                </c:pt>
                <c:pt idx="898">
                  <c:v>61.046807054547337</c:v>
                </c:pt>
                <c:pt idx="899">
                  <c:v>59.427787118330222</c:v>
                </c:pt>
                <c:pt idx="900">
                  <c:v>65.312188924151485</c:v>
                </c:pt>
                <c:pt idx="901">
                  <c:v>56.757980199507386</c:v>
                </c:pt>
                <c:pt idx="902">
                  <c:v>52.858898693652208</c:v>
                </c:pt>
                <c:pt idx="903">
                  <c:v>52.410402180281217</c:v>
                </c:pt>
                <c:pt idx="904">
                  <c:v>50.419258811647516</c:v>
                </c:pt>
                <c:pt idx="905">
                  <c:v>49.282346985821064</c:v>
                </c:pt>
                <c:pt idx="906">
                  <c:v>47.930849491370303</c:v>
                </c:pt>
                <c:pt idx="907">
                  <c:v>56.05125832543947</c:v>
                </c:pt>
                <c:pt idx="908">
                  <c:v>46.359207060536008</c:v>
                </c:pt>
                <c:pt idx="909">
                  <c:v>45.925862047484607</c:v>
                </c:pt>
                <c:pt idx="910">
                  <c:v>54.842406250962135</c:v>
                </c:pt>
                <c:pt idx="911">
                  <c:v>73.540787901592751</c:v>
                </c:pt>
                <c:pt idx="912">
                  <c:v>72.881632944888622</c:v>
                </c:pt>
                <c:pt idx="913">
                  <c:v>72.759653910576262</c:v>
                </c:pt>
                <c:pt idx="914">
                  <c:v>74.639058195786006</c:v>
                </c:pt>
                <c:pt idx="915">
                  <c:v>72.381847233493687</c:v>
                </c:pt>
                <c:pt idx="916">
                  <c:v>72.351021512707902</c:v>
                </c:pt>
                <c:pt idx="917">
                  <c:v>72.089572831947223</c:v>
                </c:pt>
                <c:pt idx="918">
                  <c:v>71.720720745252038</c:v>
                </c:pt>
                <c:pt idx="919">
                  <c:v>71.912349581956335</c:v>
                </c:pt>
                <c:pt idx="920">
                  <c:v>71.088523093675107</c:v>
                </c:pt>
                <c:pt idx="921">
                  <c:v>71.717004579397837</c:v>
                </c:pt>
                <c:pt idx="922">
                  <c:v>71.111404537098792</c:v>
                </c:pt>
                <c:pt idx="923">
                  <c:v>73.035477182607096</c:v>
                </c:pt>
                <c:pt idx="924">
                  <c:v>70.692491450620537</c:v>
                </c:pt>
                <c:pt idx="925">
                  <c:v>70.089359277026745</c:v>
                </c:pt>
                <c:pt idx="926">
                  <c:v>73.835278884161397</c:v>
                </c:pt>
                <c:pt idx="927">
                  <c:v>73.023030502659878</c:v>
                </c:pt>
                <c:pt idx="928">
                  <c:v>72.318685557658398</c:v>
                </c:pt>
                <c:pt idx="929">
                  <c:v>71.557944969232324</c:v>
                </c:pt>
                <c:pt idx="930">
                  <c:v>70.681460299415534</c:v>
                </c:pt>
                <c:pt idx="931">
                  <c:v>70.917497763280551</c:v>
                </c:pt>
                <c:pt idx="932">
                  <c:v>70.51745466693562</c:v>
                </c:pt>
                <c:pt idx="933">
                  <c:v>70.372282939556655</c:v>
                </c:pt>
                <c:pt idx="934">
                  <c:v>70.602594257275072</c:v>
                </c:pt>
                <c:pt idx="935">
                  <c:v>70.751450954979703</c:v>
                </c:pt>
                <c:pt idx="936">
                  <c:v>71.70956958870714</c:v>
                </c:pt>
                <c:pt idx="937">
                  <c:v>69.533545731557183</c:v>
                </c:pt>
                <c:pt idx="938">
                  <c:v>69.191695141019466</c:v>
                </c:pt>
                <c:pt idx="939">
                  <c:v>68.828214277937079</c:v>
                </c:pt>
                <c:pt idx="940">
                  <c:v>68.430730311139271</c:v>
                </c:pt>
                <c:pt idx="941">
                  <c:v>60.393742170459149</c:v>
                </c:pt>
                <c:pt idx="942">
                  <c:v>59.480797259055038</c:v>
                </c:pt>
                <c:pt idx="943">
                  <c:v>63.685283585778691</c:v>
                </c:pt>
                <c:pt idx="944">
                  <c:v>59.222148400169289</c:v>
                </c:pt>
                <c:pt idx="945">
                  <c:v>58.256592279059547</c:v>
                </c:pt>
                <c:pt idx="946">
                  <c:v>57.868753851963682</c:v>
                </c:pt>
                <c:pt idx="947">
                  <c:v>56.936626813370218</c:v>
                </c:pt>
                <c:pt idx="948">
                  <c:v>57.333063229493881</c:v>
                </c:pt>
                <c:pt idx="949">
                  <c:v>57.124745996104622</c:v>
                </c:pt>
                <c:pt idx="950">
                  <c:v>60.369136863920424</c:v>
                </c:pt>
                <c:pt idx="951">
                  <c:v>55.349195419370105</c:v>
                </c:pt>
                <c:pt idx="952">
                  <c:v>54.979345566718408</c:v>
                </c:pt>
                <c:pt idx="953">
                  <c:v>78.117108308987625</c:v>
                </c:pt>
                <c:pt idx="954">
                  <c:v>77.315870007273077</c:v>
                </c:pt>
                <c:pt idx="955">
                  <c:v>77.174277260029356</c:v>
                </c:pt>
                <c:pt idx="956">
                  <c:v>79.331937345311673</c:v>
                </c:pt>
                <c:pt idx="957">
                  <c:v>76.919719448248912</c:v>
                </c:pt>
                <c:pt idx="958">
                  <c:v>76.602411941957854</c:v>
                </c:pt>
                <c:pt idx="959">
                  <c:v>77.844943145633394</c:v>
                </c:pt>
                <c:pt idx="960">
                  <c:v>77.604583962199001</c:v>
                </c:pt>
                <c:pt idx="961">
                  <c:v>77.980603528633694</c:v>
                </c:pt>
                <c:pt idx="962">
                  <c:v>78.158795833385938</c:v>
                </c:pt>
                <c:pt idx="963">
                  <c:v>76.414411617472908</c:v>
                </c:pt>
                <c:pt idx="964">
                  <c:v>76.756369659020237</c:v>
                </c:pt>
                <c:pt idx="965">
                  <c:v>66.20514385839121</c:v>
                </c:pt>
                <c:pt idx="966">
                  <c:v>65.291279048224624</c:v>
                </c:pt>
                <c:pt idx="967">
                  <c:v>64.764717558012705</c:v>
                </c:pt>
                <c:pt idx="968">
                  <c:v>62.574596226536855</c:v>
                </c:pt>
                <c:pt idx="969">
                  <c:v>62.108194952105201</c:v>
                </c:pt>
                <c:pt idx="970">
                  <c:v>61.678088033418604</c:v>
                </c:pt>
                <c:pt idx="971">
                  <c:v>61.799401282370212</c:v>
                </c:pt>
                <c:pt idx="972">
                  <c:v>61.926754486632831</c:v>
                </c:pt>
                <c:pt idx="973">
                  <c:v>61.472247646585544</c:v>
                </c:pt>
                <c:pt idx="974">
                  <c:v>61.644477411258791</c:v>
                </c:pt>
                <c:pt idx="975">
                  <c:v>73.953757671242428</c:v>
                </c:pt>
                <c:pt idx="976">
                  <c:v>74.33861956707706</c:v>
                </c:pt>
                <c:pt idx="977">
                  <c:v>73.752600877048437</c:v>
                </c:pt>
                <c:pt idx="978">
                  <c:v>73.280706544478676</c:v>
                </c:pt>
                <c:pt idx="979">
                  <c:v>71.609554814354979</c:v>
                </c:pt>
                <c:pt idx="980">
                  <c:v>71.662317863919895</c:v>
                </c:pt>
                <c:pt idx="981">
                  <c:v>71.970211016069669</c:v>
                </c:pt>
                <c:pt idx="982">
                  <c:v>72.059593404659282</c:v>
                </c:pt>
                <c:pt idx="983">
                  <c:v>71.769805437273135</c:v>
                </c:pt>
                <c:pt idx="984">
                  <c:v>71.224698129690296</c:v>
                </c:pt>
                <c:pt idx="985">
                  <c:v>70.951387967372199</c:v>
                </c:pt>
                <c:pt idx="986">
                  <c:v>70.527577757777777</c:v>
                </c:pt>
                <c:pt idx="987">
                  <c:v>70.086889649941526</c:v>
                </c:pt>
                <c:pt idx="988">
                  <c:v>69.648556552748801</c:v>
                </c:pt>
                <c:pt idx="989">
                  <c:v>69.486986629111684</c:v>
                </c:pt>
                <c:pt idx="990">
                  <c:v>74.235426910011626</c:v>
                </c:pt>
                <c:pt idx="991">
                  <c:v>75.738644516816038</c:v>
                </c:pt>
                <c:pt idx="992">
                  <c:v>73.957864342981267</c:v>
                </c:pt>
                <c:pt idx="993">
                  <c:v>72.487775326578685</c:v>
                </c:pt>
                <c:pt idx="994">
                  <c:v>72.152740412511449</c:v>
                </c:pt>
                <c:pt idx="995">
                  <c:v>75.80711310784281</c:v>
                </c:pt>
                <c:pt idx="996">
                  <c:v>73.436977210678805</c:v>
                </c:pt>
                <c:pt idx="997">
                  <c:v>73.160190717989707</c:v>
                </c:pt>
                <c:pt idx="998">
                  <c:v>73.502972977918191</c:v>
                </c:pt>
                <c:pt idx="999">
                  <c:v>73.505902488547733</c:v>
                </c:pt>
                <c:pt idx="1000">
                  <c:v>73.288987167405594</c:v>
                </c:pt>
                <c:pt idx="1001">
                  <c:v>72.912206960314521</c:v>
                </c:pt>
                <c:pt idx="1002">
                  <c:v>72.211938265438846</c:v>
                </c:pt>
                <c:pt idx="1003">
                  <c:v>72.138497209141576</c:v>
                </c:pt>
                <c:pt idx="1004">
                  <c:v>71.777964475284151</c:v>
                </c:pt>
                <c:pt idx="1005">
                  <c:v>73.396717121853129</c:v>
                </c:pt>
                <c:pt idx="1006">
                  <c:v>71.573923425183395</c:v>
                </c:pt>
                <c:pt idx="1007">
                  <c:v>72.844755391414694</c:v>
                </c:pt>
                <c:pt idx="1008">
                  <c:v>72.552710162835339</c:v>
                </c:pt>
                <c:pt idx="1009">
                  <c:v>75.239928174807432</c:v>
                </c:pt>
                <c:pt idx="1010">
                  <c:v>71.304329770446586</c:v>
                </c:pt>
                <c:pt idx="1011">
                  <c:v>71.132003609483505</c:v>
                </c:pt>
                <c:pt idx="1012">
                  <c:v>73.992212666727056</c:v>
                </c:pt>
                <c:pt idx="1013">
                  <c:v>69.461158844506656</c:v>
                </c:pt>
                <c:pt idx="1014">
                  <c:v>68.570072967397849</c:v>
                </c:pt>
                <c:pt idx="1015">
                  <c:v>67.739359184821637</c:v>
                </c:pt>
                <c:pt idx="1016">
                  <c:v>65.99558936701267</c:v>
                </c:pt>
                <c:pt idx="1017">
                  <c:v>66.761806874484165</c:v>
                </c:pt>
                <c:pt idx="1018">
                  <c:v>65.705874791739873</c:v>
                </c:pt>
                <c:pt idx="1019">
                  <c:v>65.084022034015902</c:v>
                </c:pt>
                <c:pt idx="1020">
                  <c:v>78.467282354391969</c:v>
                </c:pt>
                <c:pt idx="1021">
                  <c:v>77.058336006292862</c:v>
                </c:pt>
                <c:pt idx="1022">
                  <c:v>77.19103210005207</c:v>
                </c:pt>
                <c:pt idx="1023">
                  <c:v>76.405574430147553</c:v>
                </c:pt>
                <c:pt idx="1024">
                  <c:v>76.618953921018829</c:v>
                </c:pt>
                <c:pt idx="1025">
                  <c:v>75.644320277492852</c:v>
                </c:pt>
                <c:pt idx="1026">
                  <c:v>75.195382329124811</c:v>
                </c:pt>
                <c:pt idx="1027">
                  <c:v>74.942801037111423</c:v>
                </c:pt>
                <c:pt idx="1028">
                  <c:v>74.53997438863324</c:v>
                </c:pt>
                <c:pt idx="1029">
                  <c:v>72.50322568249868</c:v>
                </c:pt>
                <c:pt idx="1030">
                  <c:v>72.365751963661268</c:v>
                </c:pt>
                <c:pt idx="1031">
                  <c:v>71.682362385144884</c:v>
                </c:pt>
                <c:pt idx="1032">
                  <c:v>72.613225216470383</c:v>
                </c:pt>
                <c:pt idx="1033">
                  <c:v>72.241423531813183</c:v>
                </c:pt>
                <c:pt idx="1034">
                  <c:v>70.154779196781519</c:v>
                </c:pt>
                <c:pt idx="1035">
                  <c:v>69.75640353367578</c:v>
                </c:pt>
                <c:pt idx="1036">
                  <c:v>67.629802326309573</c:v>
                </c:pt>
                <c:pt idx="1037">
                  <c:v>69.093129611226459</c:v>
                </c:pt>
                <c:pt idx="1038">
                  <c:v>68.686061722169114</c:v>
                </c:pt>
                <c:pt idx="1039">
                  <c:v>68.284484417198968</c:v>
                </c:pt>
                <c:pt idx="1040">
                  <c:v>68.130979547505632</c:v>
                </c:pt>
                <c:pt idx="1041">
                  <c:v>69.431668158883951</c:v>
                </c:pt>
                <c:pt idx="1042">
                  <c:v>66.72635825439167</c:v>
                </c:pt>
                <c:pt idx="1043">
                  <c:v>68.611331304888211</c:v>
                </c:pt>
                <c:pt idx="1044">
                  <c:v>59.372606572596908</c:v>
                </c:pt>
                <c:pt idx="1045">
                  <c:v>64.129240771341486</c:v>
                </c:pt>
                <c:pt idx="1046">
                  <c:v>63.259427212529594</c:v>
                </c:pt>
                <c:pt idx="1047">
                  <c:v>61.672854182947177</c:v>
                </c:pt>
                <c:pt idx="1048">
                  <c:v>60.767067524266963</c:v>
                </c:pt>
                <c:pt idx="1049">
                  <c:v>61.009443841357609</c:v>
                </c:pt>
                <c:pt idx="1050">
                  <c:v>59.775015580036317</c:v>
                </c:pt>
                <c:pt idx="1051">
                  <c:v>52.029054474579631</c:v>
                </c:pt>
                <c:pt idx="1052">
                  <c:v>50.710718772867892</c:v>
                </c:pt>
                <c:pt idx="1053">
                  <c:v>48.910928157462052</c:v>
                </c:pt>
                <c:pt idx="1054">
                  <c:v>49.721185147316426</c:v>
                </c:pt>
                <c:pt idx="1055">
                  <c:v>49.507367838202462</c:v>
                </c:pt>
                <c:pt idx="1056">
                  <c:v>49.549191002064461</c:v>
                </c:pt>
                <c:pt idx="1057">
                  <c:v>55.830876413375044</c:v>
                </c:pt>
                <c:pt idx="1058">
                  <c:v>67.873030889055471</c:v>
                </c:pt>
                <c:pt idx="1059">
                  <c:v>67.420740997347849</c:v>
                </c:pt>
                <c:pt idx="1060">
                  <c:v>67.550804918617644</c:v>
                </c:pt>
                <c:pt idx="1061">
                  <c:v>66.555884949618275</c:v>
                </c:pt>
                <c:pt idx="1062">
                  <c:v>65.078532835823509</c:v>
                </c:pt>
                <c:pt idx="1063">
                  <c:v>61.609482314119774</c:v>
                </c:pt>
                <c:pt idx="1064">
                  <c:v>60.16302319447324</c:v>
                </c:pt>
                <c:pt idx="1065">
                  <c:v>62.442711797285853</c:v>
                </c:pt>
                <c:pt idx="1066">
                  <c:v>65.456151989904228</c:v>
                </c:pt>
                <c:pt idx="1067">
                  <c:v>61.867344904838212</c:v>
                </c:pt>
                <c:pt idx="1068">
                  <c:v>61.89734679035918</c:v>
                </c:pt>
                <c:pt idx="1069">
                  <c:v>61.755757669932478</c:v>
                </c:pt>
                <c:pt idx="1070">
                  <c:v>67.88143473235526</c:v>
                </c:pt>
                <c:pt idx="1071">
                  <c:v>67.789582392118291</c:v>
                </c:pt>
                <c:pt idx="1072">
                  <c:v>66.907292218904118</c:v>
                </c:pt>
                <c:pt idx="1073">
                  <c:v>64.967468021404216</c:v>
                </c:pt>
                <c:pt idx="1074">
                  <c:v>64.356847435333464</c:v>
                </c:pt>
                <c:pt idx="1075">
                  <c:v>68.623607616642417</c:v>
                </c:pt>
                <c:pt idx="1076">
                  <c:v>68.358560420283183</c:v>
                </c:pt>
                <c:pt idx="1077">
                  <c:v>66.757751753130108</c:v>
                </c:pt>
                <c:pt idx="1078">
                  <c:v>67.807830024652219</c:v>
                </c:pt>
                <c:pt idx="1079">
                  <c:v>66.469944196088846</c:v>
                </c:pt>
                <c:pt idx="1080">
                  <c:v>65.850909581928008</c:v>
                </c:pt>
                <c:pt idx="1081">
                  <c:v>65.100455372914752</c:v>
                </c:pt>
                <c:pt idx="1082">
                  <c:v>64.767243317204802</c:v>
                </c:pt>
                <c:pt idx="1083">
                  <c:v>67.420339641697026</c:v>
                </c:pt>
                <c:pt idx="1084">
                  <c:v>66.824567285332535</c:v>
                </c:pt>
                <c:pt idx="1085">
                  <c:v>61.938485312853842</c:v>
                </c:pt>
                <c:pt idx="1086">
                  <c:v>66.817333473021137</c:v>
                </c:pt>
                <c:pt idx="1087">
                  <c:v>82.310245953505202</c:v>
                </c:pt>
                <c:pt idx="1088">
                  <c:v>83.659196097726166</c:v>
                </c:pt>
                <c:pt idx="1089">
                  <c:v>80.972625860378344</c:v>
                </c:pt>
                <c:pt idx="1090">
                  <c:v>80.453690423557191</c:v>
                </c:pt>
                <c:pt idx="1091">
                  <c:v>71.23160659128429</c:v>
                </c:pt>
                <c:pt idx="1092">
                  <c:v>70.781304962787942</c:v>
                </c:pt>
                <c:pt idx="1093">
                  <c:v>70.694613286162124</c:v>
                </c:pt>
                <c:pt idx="1094">
                  <c:v>69.215344591593862</c:v>
                </c:pt>
                <c:pt idx="1095">
                  <c:v>68.92849362682523</c:v>
                </c:pt>
                <c:pt idx="1096">
                  <c:v>70.131284242868077</c:v>
                </c:pt>
                <c:pt idx="1097">
                  <c:v>69.739209931682481</c:v>
                </c:pt>
                <c:pt idx="1098">
                  <c:v>69.331746409162619</c:v>
                </c:pt>
                <c:pt idx="1099">
                  <c:v>71.630241647678645</c:v>
                </c:pt>
                <c:pt idx="1100">
                  <c:v>68.610510846876423</c:v>
                </c:pt>
                <c:pt idx="1101">
                  <c:v>67.861975406631771</c:v>
                </c:pt>
                <c:pt idx="1102">
                  <c:v>68.317793542398803</c:v>
                </c:pt>
                <c:pt idx="1103">
                  <c:v>67.899472909974989</c:v>
                </c:pt>
                <c:pt idx="1104">
                  <c:v>67.636895155379406</c:v>
                </c:pt>
                <c:pt idx="1105">
                  <c:v>67.223181491707251</c:v>
                </c:pt>
                <c:pt idx="1106">
                  <c:v>57.353007471375285</c:v>
                </c:pt>
                <c:pt idx="1107">
                  <c:v>57.106356205665826</c:v>
                </c:pt>
                <c:pt idx="1108">
                  <c:v>57.245712542162401</c:v>
                </c:pt>
                <c:pt idx="1109">
                  <c:v>56.162425709347758</c:v>
                </c:pt>
                <c:pt idx="1110">
                  <c:v>55.264205351635603</c:v>
                </c:pt>
                <c:pt idx="1111">
                  <c:v>54.964489819786067</c:v>
                </c:pt>
                <c:pt idx="1112">
                  <c:v>53.285416551256745</c:v>
                </c:pt>
                <c:pt idx="1113">
                  <c:v>52.208197123501193</c:v>
                </c:pt>
                <c:pt idx="1114">
                  <c:v>51.455012242984061</c:v>
                </c:pt>
                <c:pt idx="1115">
                  <c:v>50.912266756618003</c:v>
                </c:pt>
                <c:pt idx="1116">
                  <c:v>49.970635618972693</c:v>
                </c:pt>
                <c:pt idx="1117">
                  <c:v>49.414905384595535</c:v>
                </c:pt>
                <c:pt idx="1118">
                  <c:v>48.194618990146601</c:v>
                </c:pt>
                <c:pt idx="1119">
                  <c:v>47.091595135927761</c:v>
                </c:pt>
                <c:pt idx="1120">
                  <c:v>46.184126372170802</c:v>
                </c:pt>
                <c:pt idx="1121">
                  <c:v>51.772531015986331</c:v>
                </c:pt>
                <c:pt idx="1122">
                  <c:v>66.11813412966255</c:v>
                </c:pt>
                <c:pt idx="1123">
                  <c:v>66.79903914726448</c:v>
                </c:pt>
                <c:pt idx="1124">
                  <c:v>66.51865584477207</c:v>
                </c:pt>
                <c:pt idx="1125">
                  <c:v>66.555558746843417</c:v>
                </c:pt>
                <c:pt idx="1126">
                  <c:v>66.562099929190481</c:v>
                </c:pt>
                <c:pt idx="1127">
                  <c:v>65.496861294022338</c:v>
                </c:pt>
                <c:pt idx="1128">
                  <c:v>63.66500983605102</c:v>
                </c:pt>
                <c:pt idx="1129">
                  <c:v>63.553457568758205</c:v>
                </c:pt>
                <c:pt idx="1130">
                  <c:v>63.648790197466354</c:v>
                </c:pt>
                <c:pt idx="1131">
                  <c:v>66.337620951945681</c:v>
                </c:pt>
                <c:pt idx="1132">
                  <c:v>61.923023267137459</c:v>
                </c:pt>
                <c:pt idx="1133">
                  <c:v>61.674175664464883</c:v>
                </c:pt>
                <c:pt idx="1134">
                  <c:v>73.435040256527685</c:v>
                </c:pt>
                <c:pt idx="1135">
                  <c:v>73.804324834261578</c:v>
                </c:pt>
                <c:pt idx="1136">
                  <c:v>75.291508398513244</c:v>
                </c:pt>
                <c:pt idx="1137">
                  <c:v>73.479003669867339</c:v>
                </c:pt>
                <c:pt idx="1138">
                  <c:v>73.933958124040416</c:v>
                </c:pt>
                <c:pt idx="1139">
                  <c:v>73.536656616086759</c:v>
                </c:pt>
                <c:pt idx="1140">
                  <c:v>73.360700630741974</c:v>
                </c:pt>
                <c:pt idx="1141">
                  <c:v>72.913287357021886</c:v>
                </c:pt>
                <c:pt idx="1142">
                  <c:v>73.412628293426437</c:v>
                </c:pt>
                <c:pt idx="1143">
                  <c:v>71.881436124820596</c:v>
                </c:pt>
                <c:pt idx="1144">
                  <c:v>73.263286626215432</c:v>
                </c:pt>
                <c:pt idx="1145">
                  <c:v>72.94790090901833</c:v>
                </c:pt>
                <c:pt idx="1146">
                  <c:v>72.793500639575342</c:v>
                </c:pt>
                <c:pt idx="1147">
                  <c:v>72.548974948616149</c:v>
                </c:pt>
                <c:pt idx="1148">
                  <c:v>65.2314984356221</c:v>
                </c:pt>
                <c:pt idx="1149">
                  <c:v>64.64377907179977</c:v>
                </c:pt>
                <c:pt idx="1150">
                  <c:v>64.859033001849639</c:v>
                </c:pt>
                <c:pt idx="1151">
                  <c:v>64.613183902083122</c:v>
                </c:pt>
                <c:pt idx="1152">
                  <c:v>64.073394972366813</c:v>
                </c:pt>
                <c:pt idx="1153">
                  <c:v>63.771525324537592</c:v>
                </c:pt>
                <c:pt idx="1154">
                  <c:v>67.612164920672669</c:v>
                </c:pt>
                <c:pt idx="1155">
                  <c:v>62.762765369396412</c:v>
                </c:pt>
                <c:pt idx="1156">
                  <c:v>62.261925475504171</c:v>
                </c:pt>
                <c:pt idx="1157">
                  <c:v>66.209483722653857</c:v>
                </c:pt>
                <c:pt idx="1158">
                  <c:v>60.356363795249116</c:v>
                </c:pt>
                <c:pt idx="1159">
                  <c:v>60.731948556000688</c:v>
                </c:pt>
                <c:pt idx="1160">
                  <c:v>60.408551770010426</c:v>
                </c:pt>
                <c:pt idx="1161">
                  <c:v>59.667705402802696</c:v>
                </c:pt>
                <c:pt idx="1162">
                  <c:v>59.078626477975369</c:v>
                </c:pt>
                <c:pt idx="1163">
                  <c:v>72.354853166863393</c:v>
                </c:pt>
                <c:pt idx="1164">
                  <c:v>70.695116749322239</c:v>
                </c:pt>
                <c:pt idx="1165">
                  <c:v>71.213912922793114</c:v>
                </c:pt>
                <c:pt idx="1166">
                  <c:v>74.053755492921695</c:v>
                </c:pt>
                <c:pt idx="1167">
                  <c:v>71.637257642753113</c:v>
                </c:pt>
                <c:pt idx="1168">
                  <c:v>71.100483517941655</c:v>
                </c:pt>
                <c:pt idx="1169">
                  <c:v>70.591984652498397</c:v>
                </c:pt>
                <c:pt idx="1170">
                  <c:v>70.807326225621196</c:v>
                </c:pt>
                <c:pt idx="1171">
                  <c:v>70.674181898212993</c:v>
                </c:pt>
                <c:pt idx="1172">
                  <c:v>70.704874616903112</c:v>
                </c:pt>
                <c:pt idx="1173">
                  <c:v>70.714539570697298</c:v>
                </c:pt>
                <c:pt idx="1174">
                  <c:v>70.856956457376072</c:v>
                </c:pt>
                <c:pt idx="1175">
                  <c:v>74.211814938910592</c:v>
                </c:pt>
                <c:pt idx="1176">
                  <c:v>73.704076278844596</c:v>
                </c:pt>
                <c:pt idx="1177">
                  <c:v>73.876776679282912</c:v>
                </c:pt>
                <c:pt idx="1178">
                  <c:v>73.495672664246626</c:v>
                </c:pt>
                <c:pt idx="1179">
                  <c:v>75.088061265475687</c:v>
                </c:pt>
                <c:pt idx="1180">
                  <c:v>75.191023142730046</c:v>
                </c:pt>
                <c:pt idx="1181">
                  <c:v>71.144292801969101</c:v>
                </c:pt>
                <c:pt idx="1182">
                  <c:v>71.31832112865888</c:v>
                </c:pt>
                <c:pt idx="1183">
                  <c:v>72.608810063142315</c:v>
                </c:pt>
                <c:pt idx="1184">
                  <c:v>71.89960848446502</c:v>
                </c:pt>
                <c:pt idx="1185">
                  <c:v>71.744956274950781</c:v>
                </c:pt>
                <c:pt idx="1186">
                  <c:v>72.390756142568492</c:v>
                </c:pt>
                <c:pt idx="1187">
                  <c:v>68.00124717157577</c:v>
                </c:pt>
                <c:pt idx="1188">
                  <c:v>68.543089039311738</c:v>
                </c:pt>
                <c:pt idx="1189">
                  <c:v>68.419540937614784</c:v>
                </c:pt>
                <c:pt idx="1190">
                  <c:v>68.326584159196926</c:v>
                </c:pt>
                <c:pt idx="1191">
                  <c:v>67.931228106378086</c:v>
                </c:pt>
                <c:pt idx="1192">
                  <c:v>68.345554370565665</c:v>
                </c:pt>
                <c:pt idx="1193">
                  <c:v>68.188428714702042</c:v>
                </c:pt>
                <c:pt idx="1194">
                  <c:v>67.940191900981134</c:v>
                </c:pt>
                <c:pt idx="1195">
                  <c:v>67.370247926987972</c:v>
                </c:pt>
                <c:pt idx="1196">
                  <c:v>66.858593267264666</c:v>
                </c:pt>
                <c:pt idx="1197">
                  <c:v>67.870223581998786</c:v>
                </c:pt>
                <c:pt idx="1198">
                  <c:v>67.751322900521743</c:v>
                </c:pt>
                <c:pt idx="1199">
                  <c:v>67.305742220211144</c:v>
                </c:pt>
                <c:pt idx="1200">
                  <c:v>67.230147165932493</c:v>
                </c:pt>
                <c:pt idx="1201">
                  <c:v>67.394975626181889</c:v>
                </c:pt>
                <c:pt idx="1202">
                  <c:v>79.582411715188755</c:v>
                </c:pt>
                <c:pt idx="1203">
                  <c:v>76.468288677641667</c:v>
                </c:pt>
                <c:pt idx="1204">
                  <c:v>76.513231039690027</c:v>
                </c:pt>
                <c:pt idx="1205">
                  <c:v>76.49669578254229</c:v>
                </c:pt>
                <c:pt idx="1206">
                  <c:v>78.085958636416592</c:v>
                </c:pt>
                <c:pt idx="1207">
                  <c:v>76.278549813450852</c:v>
                </c:pt>
                <c:pt idx="1208">
                  <c:v>77.458869535067109</c:v>
                </c:pt>
                <c:pt idx="1209">
                  <c:v>75.230702369861959</c:v>
                </c:pt>
                <c:pt idx="1210">
                  <c:v>75.135993559852423</c:v>
                </c:pt>
                <c:pt idx="1211">
                  <c:v>74.968310039070602</c:v>
                </c:pt>
                <c:pt idx="1212">
                  <c:v>75.923777117239268</c:v>
                </c:pt>
                <c:pt idx="1213">
                  <c:v>75.776837994168361</c:v>
                </c:pt>
                <c:pt idx="1214">
                  <c:v>75.426089812966183</c:v>
                </c:pt>
                <c:pt idx="1215">
                  <c:v>74.975993833086022</c:v>
                </c:pt>
                <c:pt idx="1216">
                  <c:v>74.521983564298296</c:v>
                </c:pt>
                <c:pt idx="1217">
                  <c:v>77.084337000187844</c:v>
                </c:pt>
                <c:pt idx="1218">
                  <c:v>77.687138168851746</c:v>
                </c:pt>
                <c:pt idx="1219">
                  <c:v>78.160533537455379</c:v>
                </c:pt>
                <c:pt idx="1220">
                  <c:v>78.602171617712813</c:v>
                </c:pt>
                <c:pt idx="1221">
                  <c:v>78.264317093852185</c:v>
                </c:pt>
                <c:pt idx="1222">
                  <c:v>78.190635717099426</c:v>
                </c:pt>
                <c:pt idx="1223">
                  <c:v>78.775752244744581</c:v>
                </c:pt>
                <c:pt idx="1224">
                  <c:v>76.687497160087801</c:v>
                </c:pt>
                <c:pt idx="1225">
                  <c:v>77.776122281348492</c:v>
                </c:pt>
                <c:pt idx="1226">
                  <c:v>78.980589760819427</c:v>
                </c:pt>
                <c:pt idx="1227">
                  <c:v>76.759348475376882</c:v>
                </c:pt>
                <c:pt idx="1228">
                  <c:v>78.984992408522018</c:v>
                </c:pt>
                <c:pt idx="1229">
                  <c:v>79.053427298356226</c:v>
                </c:pt>
                <c:pt idx="1230">
                  <c:v>77.665282483856572</c:v>
                </c:pt>
                <c:pt idx="1231">
                  <c:v>76.426334873967022</c:v>
                </c:pt>
                <c:pt idx="1232">
                  <c:v>75.593120569239048</c:v>
                </c:pt>
                <c:pt idx="1233">
                  <c:v>75.453057673750251</c:v>
                </c:pt>
                <c:pt idx="1234">
                  <c:v>75.872505360380686</c:v>
                </c:pt>
                <c:pt idx="1235">
                  <c:v>75.671271171781356</c:v>
                </c:pt>
                <c:pt idx="1236">
                  <c:v>76.124698703718863</c:v>
                </c:pt>
                <c:pt idx="1237">
                  <c:v>75.047335290440856</c:v>
                </c:pt>
                <c:pt idx="1238">
                  <c:v>74.183964692318682</c:v>
                </c:pt>
                <c:pt idx="1239">
                  <c:v>74.122734147235732</c:v>
                </c:pt>
                <c:pt idx="1240">
                  <c:v>73.531173908089812</c:v>
                </c:pt>
                <c:pt idx="1241">
                  <c:v>73.038462216432592</c:v>
                </c:pt>
                <c:pt idx="1242">
                  <c:v>72.333911360674634</c:v>
                </c:pt>
                <c:pt idx="1243">
                  <c:v>71.720390341528912</c:v>
                </c:pt>
                <c:pt idx="1244">
                  <c:v>70.83074199080275</c:v>
                </c:pt>
                <c:pt idx="1245">
                  <c:v>70.520835277076614</c:v>
                </c:pt>
                <c:pt idx="1246">
                  <c:v>70.28999430089064</c:v>
                </c:pt>
                <c:pt idx="1247">
                  <c:v>74.683599121183292</c:v>
                </c:pt>
                <c:pt idx="1248">
                  <c:v>74.472284854995976</c:v>
                </c:pt>
                <c:pt idx="1249">
                  <c:v>73.318600785372595</c:v>
                </c:pt>
                <c:pt idx="1250">
                  <c:v>72.781341214981765</c:v>
                </c:pt>
                <c:pt idx="1251">
                  <c:v>72.034323725857661</c:v>
                </c:pt>
                <c:pt idx="1252">
                  <c:v>72.246383638089853</c:v>
                </c:pt>
                <c:pt idx="1253">
                  <c:v>71.881923612098916</c:v>
                </c:pt>
                <c:pt idx="1254">
                  <c:v>71.281955539757348</c:v>
                </c:pt>
                <c:pt idx="1255">
                  <c:v>75.925249868355337</c:v>
                </c:pt>
                <c:pt idx="1256">
                  <c:v>70.609555070748144</c:v>
                </c:pt>
                <c:pt idx="1257">
                  <c:v>70.349377420975017</c:v>
                </c:pt>
                <c:pt idx="1258">
                  <c:v>69.940644246783677</c:v>
                </c:pt>
                <c:pt idx="1259">
                  <c:v>69.80321411399774</c:v>
                </c:pt>
                <c:pt idx="1260">
                  <c:v>74.162255737832496</c:v>
                </c:pt>
                <c:pt idx="1261">
                  <c:v>68.968155825409212</c:v>
                </c:pt>
                <c:pt idx="1262">
                  <c:v>65.278136255088384</c:v>
                </c:pt>
                <c:pt idx="1263">
                  <c:v>65.318914358731803</c:v>
                </c:pt>
                <c:pt idx="1264">
                  <c:v>63.97713818677034</c:v>
                </c:pt>
                <c:pt idx="1265">
                  <c:v>67.003481449644397</c:v>
                </c:pt>
                <c:pt idx="1266">
                  <c:v>62.354493138180182</c:v>
                </c:pt>
                <c:pt idx="1267">
                  <c:v>62.102464271495663</c:v>
                </c:pt>
                <c:pt idx="1268">
                  <c:v>60.988222379874486</c:v>
                </c:pt>
                <c:pt idx="1269">
                  <c:v>58.352208423237762</c:v>
                </c:pt>
                <c:pt idx="1270">
                  <c:v>62.511328249307653</c:v>
                </c:pt>
                <c:pt idx="1271">
                  <c:v>55.218817786322866</c:v>
                </c:pt>
                <c:pt idx="1272">
                  <c:v>60.396597025217069</c:v>
                </c:pt>
                <c:pt idx="1273">
                  <c:v>53.200633508659251</c:v>
                </c:pt>
                <c:pt idx="1274">
                  <c:v>73.706122372018697</c:v>
                </c:pt>
                <c:pt idx="1275">
                  <c:v>73.987128984804627</c:v>
                </c:pt>
                <c:pt idx="1276">
                  <c:v>73.288476310859707</c:v>
                </c:pt>
                <c:pt idx="1277">
                  <c:v>72.733688340079738</c:v>
                </c:pt>
                <c:pt idx="1278">
                  <c:v>72.855079512109157</c:v>
                </c:pt>
                <c:pt idx="1279">
                  <c:v>71.958408946073817</c:v>
                </c:pt>
                <c:pt idx="1280">
                  <c:v>72.139057645739612</c:v>
                </c:pt>
                <c:pt idx="1281">
                  <c:v>70.126205345072819</c:v>
                </c:pt>
                <c:pt idx="1282">
                  <c:v>69.548966533961107</c:v>
                </c:pt>
                <c:pt idx="1283">
                  <c:v>74.159768581738192</c:v>
                </c:pt>
                <c:pt idx="1284">
                  <c:v>71.223787287491149</c:v>
                </c:pt>
                <c:pt idx="1285">
                  <c:v>71.46835176837439</c:v>
                </c:pt>
                <c:pt idx="1286">
                  <c:v>71.339832975645848</c:v>
                </c:pt>
                <c:pt idx="1287">
                  <c:v>71.072923030198069</c:v>
                </c:pt>
                <c:pt idx="1288">
                  <c:v>73.911854406137039</c:v>
                </c:pt>
                <c:pt idx="1289">
                  <c:v>67.374316305049476</c:v>
                </c:pt>
                <c:pt idx="1290">
                  <c:v>68.245368996346201</c:v>
                </c:pt>
                <c:pt idx="1291">
                  <c:v>67.604273598209929</c:v>
                </c:pt>
                <c:pt idx="1292">
                  <c:v>66.693452727889664</c:v>
                </c:pt>
                <c:pt idx="1293">
                  <c:v>69.617913825740871</c:v>
                </c:pt>
                <c:pt idx="1294">
                  <c:v>69.096977505553411</c:v>
                </c:pt>
                <c:pt idx="1295">
                  <c:v>65.975280628820741</c:v>
                </c:pt>
                <c:pt idx="1296">
                  <c:v>65.823769091706325</c:v>
                </c:pt>
                <c:pt idx="1297">
                  <c:v>68.952260176134075</c:v>
                </c:pt>
                <c:pt idx="1298">
                  <c:v>64.478934708318121</c:v>
                </c:pt>
                <c:pt idx="1299">
                  <c:v>65.347468270383899</c:v>
                </c:pt>
                <c:pt idx="1300">
                  <c:v>64.97405192323437</c:v>
                </c:pt>
                <c:pt idx="1301">
                  <c:v>64.553345402814699</c:v>
                </c:pt>
                <c:pt idx="1302">
                  <c:v>64.092665567841294</c:v>
                </c:pt>
                <c:pt idx="1303">
                  <c:v>66.770758236212231</c:v>
                </c:pt>
                <c:pt idx="1304">
                  <c:v>66.285543864238448</c:v>
                </c:pt>
                <c:pt idx="1305">
                  <c:v>62.781288366409107</c:v>
                </c:pt>
                <c:pt idx="1306">
                  <c:v>62.340970407322779</c:v>
                </c:pt>
                <c:pt idx="1307">
                  <c:v>61.219879400243592</c:v>
                </c:pt>
                <c:pt idx="1308">
                  <c:v>64.05470808170142</c:v>
                </c:pt>
                <c:pt idx="1309">
                  <c:v>60.303570266629819</c:v>
                </c:pt>
                <c:pt idx="1310">
                  <c:v>59.743667101891468</c:v>
                </c:pt>
                <c:pt idx="1311">
                  <c:v>59.595813793088716</c:v>
                </c:pt>
                <c:pt idx="1312">
                  <c:v>74.354168471492741</c:v>
                </c:pt>
                <c:pt idx="1313">
                  <c:v>74.583711130186103</c:v>
                </c:pt>
                <c:pt idx="1314">
                  <c:v>74.925813587296972</c:v>
                </c:pt>
                <c:pt idx="1315">
                  <c:v>74.462480254501173</c:v>
                </c:pt>
                <c:pt idx="1316">
                  <c:v>73.74916338655224</c:v>
                </c:pt>
                <c:pt idx="1317">
                  <c:v>74.405433816487104</c:v>
                </c:pt>
                <c:pt idx="1318">
                  <c:v>73.212303807886457</c:v>
                </c:pt>
                <c:pt idx="1319">
                  <c:v>73.370017529240059</c:v>
                </c:pt>
                <c:pt idx="1320">
                  <c:v>73.79243082809667</c:v>
                </c:pt>
                <c:pt idx="1321">
                  <c:v>73.622932090198233</c:v>
                </c:pt>
                <c:pt idx="1322">
                  <c:v>73.198323319323492</c:v>
                </c:pt>
                <c:pt idx="1323">
                  <c:v>74.920197749082263</c:v>
                </c:pt>
                <c:pt idx="1324">
                  <c:v>73.205722141785259</c:v>
                </c:pt>
                <c:pt idx="1325">
                  <c:v>72.630006114079833</c:v>
                </c:pt>
                <c:pt idx="1326">
                  <c:v>72.004258432374144</c:v>
                </c:pt>
                <c:pt idx="1327">
                  <c:v>74.140827920352336</c:v>
                </c:pt>
                <c:pt idx="1328">
                  <c:v>71.367086930635764</c:v>
                </c:pt>
                <c:pt idx="1329">
                  <c:v>71.608689073789563</c:v>
                </c:pt>
                <c:pt idx="1330">
                  <c:v>71.475655645977909</c:v>
                </c:pt>
                <c:pt idx="1331">
                  <c:v>70.080751825020783</c:v>
                </c:pt>
                <c:pt idx="1332">
                  <c:v>69.018970768978562</c:v>
                </c:pt>
                <c:pt idx="1333">
                  <c:v>70.093927518894262</c:v>
                </c:pt>
                <c:pt idx="1334">
                  <c:v>70.372609427306656</c:v>
                </c:pt>
                <c:pt idx="1335">
                  <c:v>69.974401224012468</c:v>
                </c:pt>
                <c:pt idx="1336">
                  <c:v>70.278886023931634</c:v>
                </c:pt>
                <c:pt idx="1337">
                  <c:v>63.259827922529034</c:v>
                </c:pt>
                <c:pt idx="1338">
                  <c:v>60.303794862651472</c:v>
                </c:pt>
                <c:pt idx="1339">
                  <c:v>66.972708355293122</c:v>
                </c:pt>
                <c:pt idx="1340">
                  <c:v>60.478893651205681</c:v>
                </c:pt>
                <c:pt idx="1341">
                  <c:v>59.571922746798037</c:v>
                </c:pt>
                <c:pt idx="1342">
                  <c:v>58.084330561354058</c:v>
                </c:pt>
                <c:pt idx="1343">
                  <c:v>58.473288084686892</c:v>
                </c:pt>
                <c:pt idx="1344">
                  <c:v>56.236588118902695</c:v>
                </c:pt>
                <c:pt idx="1345">
                  <c:v>62.317624399133031</c:v>
                </c:pt>
                <c:pt idx="1346">
                  <c:v>67.154402797264822</c:v>
                </c:pt>
                <c:pt idx="1347">
                  <c:v>67.122611683958951</c:v>
                </c:pt>
                <c:pt idx="1348">
                  <c:v>67.090272451813249</c:v>
                </c:pt>
                <c:pt idx="1349">
                  <c:v>66.910131495999252</c:v>
                </c:pt>
                <c:pt idx="1350">
                  <c:v>65.927670859244657</c:v>
                </c:pt>
                <c:pt idx="1351">
                  <c:v>66.721382039611029</c:v>
                </c:pt>
                <c:pt idx="1352">
                  <c:v>66.23485113595197</c:v>
                </c:pt>
                <c:pt idx="1353">
                  <c:v>68.52631091175769</c:v>
                </c:pt>
                <c:pt idx="1354">
                  <c:v>68.790462399579638</c:v>
                </c:pt>
                <c:pt idx="1355">
                  <c:v>67.497017900133898</c:v>
                </c:pt>
                <c:pt idx="1356">
                  <c:v>66.522638776379438</c:v>
                </c:pt>
                <c:pt idx="1357">
                  <c:v>63.009877310728875</c:v>
                </c:pt>
                <c:pt idx="1358">
                  <c:v>66.778325007471494</c:v>
                </c:pt>
                <c:pt idx="1359">
                  <c:v>62.801882763263663</c:v>
                </c:pt>
                <c:pt idx="1360">
                  <c:v>63.052304673474211</c:v>
                </c:pt>
                <c:pt idx="1361">
                  <c:v>66.17260068234863</c:v>
                </c:pt>
                <c:pt idx="1362">
                  <c:v>66.505714363285506</c:v>
                </c:pt>
                <c:pt idx="1363">
                  <c:v>69.874280364867786</c:v>
                </c:pt>
                <c:pt idx="1364">
                  <c:v>62.587406859463854</c:v>
                </c:pt>
                <c:pt idx="1365">
                  <c:v>61.253934731257218</c:v>
                </c:pt>
                <c:pt idx="1366">
                  <c:v>56.930481852177294</c:v>
                </c:pt>
                <c:pt idx="1367">
                  <c:v>54.970371137842761</c:v>
                </c:pt>
                <c:pt idx="1368">
                  <c:v>52.71090074452033</c:v>
                </c:pt>
                <c:pt idx="1369">
                  <c:v>51.825146378179625</c:v>
                </c:pt>
                <c:pt idx="1370">
                  <c:v>50.904233263807036</c:v>
                </c:pt>
                <c:pt idx="1371">
                  <c:v>50.82891296718833</c:v>
                </c:pt>
                <c:pt idx="1372">
                  <c:v>50.770486629821818</c:v>
                </c:pt>
                <c:pt idx="1373">
                  <c:v>51.382445338153666</c:v>
                </c:pt>
                <c:pt idx="1374">
                  <c:v>53.306075071280205</c:v>
                </c:pt>
                <c:pt idx="1375">
                  <c:v>55.024130681176246</c:v>
                </c:pt>
                <c:pt idx="1376">
                  <c:v>80.912826506353028</c:v>
                </c:pt>
                <c:pt idx="1377">
                  <c:v>81.231572369370681</c:v>
                </c:pt>
                <c:pt idx="1378">
                  <c:v>81.813803006114128</c:v>
                </c:pt>
                <c:pt idx="1379">
                  <c:v>81.667900500040588</c:v>
                </c:pt>
                <c:pt idx="1380">
                  <c:v>79.140088243390323</c:v>
                </c:pt>
                <c:pt idx="1381">
                  <c:v>81.126833100361651</c:v>
                </c:pt>
                <c:pt idx="1382">
                  <c:v>82.112855579865965</c:v>
                </c:pt>
                <c:pt idx="1383">
                  <c:v>78.395069105087813</c:v>
                </c:pt>
                <c:pt idx="1384">
                  <c:v>80.017479460170648</c:v>
                </c:pt>
                <c:pt idx="1385">
                  <c:v>76.028077109205967</c:v>
                </c:pt>
                <c:pt idx="1386">
                  <c:v>79.171491741437137</c:v>
                </c:pt>
                <c:pt idx="1387">
                  <c:v>78.884436866300547</c:v>
                </c:pt>
                <c:pt idx="1388">
                  <c:v>77.45855546640891</c:v>
                </c:pt>
                <c:pt idx="1389">
                  <c:v>78.366746155889118</c:v>
                </c:pt>
                <c:pt idx="1390">
                  <c:v>78.157444219114907</c:v>
                </c:pt>
                <c:pt idx="1391">
                  <c:v>72.354223253739448</c:v>
                </c:pt>
                <c:pt idx="1392">
                  <c:v>72.099962075641386</c:v>
                </c:pt>
                <c:pt idx="1393">
                  <c:v>71.805169093982698</c:v>
                </c:pt>
                <c:pt idx="1394">
                  <c:v>71.053487321894949</c:v>
                </c:pt>
                <c:pt idx="1395">
                  <c:v>71.677074131128194</c:v>
                </c:pt>
                <c:pt idx="1396">
                  <c:v>70.731621097403121</c:v>
                </c:pt>
                <c:pt idx="1397">
                  <c:v>70.787547509405428</c:v>
                </c:pt>
                <c:pt idx="1398">
                  <c:v>71.059989407386155</c:v>
                </c:pt>
                <c:pt idx="1399">
                  <c:v>70.976641733798445</c:v>
                </c:pt>
                <c:pt idx="1400">
                  <c:v>70.845108743439653</c:v>
                </c:pt>
                <c:pt idx="1401">
                  <c:v>69.622821633101836</c:v>
                </c:pt>
                <c:pt idx="1402">
                  <c:v>70.762904041100171</c:v>
                </c:pt>
                <c:pt idx="1403">
                  <c:v>72.155734438579202</c:v>
                </c:pt>
                <c:pt idx="1404">
                  <c:v>72.136068805805934</c:v>
                </c:pt>
                <c:pt idx="1405">
                  <c:v>71.879053321195812</c:v>
                </c:pt>
                <c:pt idx="1406">
                  <c:v>71.715551261781954</c:v>
                </c:pt>
                <c:pt idx="1407">
                  <c:v>73.933057337045113</c:v>
                </c:pt>
                <c:pt idx="1408">
                  <c:v>70.861943815202977</c:v>
                </c:pt>
                <c:pt idx="1409">
                  <c:v>70.293406379686402</c:v>
                </c:pt>
                <c:pt idx="1410">
                  <c:v>73.065105434612576</c:v>
                </c:pt>
                <c:pt idx="1411">
                  <c:v>69.63325874571612</c:v>
                </c:pt>
                <c:pt idx="1412">
                  <c:v>72.525195459026691</c:v>
                </c:pt>
                <c:pt idx="1413">
                  <c:v>62.375027906569599</c:v>
                </c:pt>
                <c:pt idx="1414">
                  <c:v>61.121250604168928</c:v>
                </c:pt>
                <c:pt idx="1415">
                  <c:v>58.534890215652041</c:v>
                </c:pt>
                <c:pt idx="1416">
                  <c:v>55.983494587541827</c:v>
                </c:pt>
                <c:pt idx="1417">
                  <c:v>53.341505688857545</c:v>
                </c:pt>
                <c:pt idx="1418">
                  <c:v>54.850031384026828</c:v>
                </c:pt>
                <c:pt idx="1419">
                  <c:v>45.054189688178752</c:v>
                </c:pt>
                <c:pt idx="1420">
                  <c:v>51.093763266928264</c:v>
                </c:pt>
                <c:pt idx="1421">
                  <c:v>40.620807621889931</c:v>
                </c:pt>
                <c:pt idx="1422">
                  <c:v>46.406064570479721</c:v>
                </c:pt>
                <c:pt idx="1423">
                  <c:v>45.21707806144088</c:v>
                </c:pt>
                <c:pt idx="1424">
                  <c:v>46.245222343365597</c:v>
                </c:pt>
                <c:pt idx="1425">
                  <c:v>36.470134768746007</c:v>
                </c:pt>
                <c:pt idx="1426">
                  <c:v>37.296573529398366</c:v>
                </c:pt>
                <c:pt idx="1427">
                  <c:v>38.999194305547618</c:v>
                </c:pt>
                <c:pt idx="1428">
                  <c:v>79.872018593154436</c:v>
                </c:pt>
                <c:pt idx="1429">
                  <c:v>79.821060143241681</c:v>
                </c:pt>
                <c:pt idx="1430">
                  <c:v>84.230576095873658</c:v>
                </c:pt>
                <c:pt idx="1431">
                  <c:v>84.644245196608949</c:v>
                </c:pt>
                <c:pt idx="1432">
                  <c:v>69.578127404303274</c:v>
                </c:pt>
                <c:pt idx="1433">
                  <c:v>69.316987124569096</c:v>
                </c:pt>
                <c:pt idx="1434">
                  <c:v>68.868605269738453</c:v>
                </c:pt>
                <c:pt idx="1435">
                  <c:v>69.33136231584281</c:v>
                </c:pt>
                <c:pt idx="1436">
                  <c:v>68.910671529104107</c:v>
                </c:pt>
                <c:pt idx="1437">
                  <c:v>69.178641734915928</c:v>
                </c:pt>
                <c:pt idx="1438">
                  <c:v>69.026638903897847</c:v>
                </c:pt>
                <c:pt idx="1439">
                  <c:v>68.4677298097901</c:v>
                </c:pt>
                <c:pt idx="1440">
                  <c:v>69.909094924467624</c:v>
                </c:pt>
                <c:pt idx="1441">
                  <c:v>69.730698683398558</c:v>
                </c:pt>
                <c:pt idx="1442">
                  <c:v>69.474758762747797</c:v>
                </c:pt>
                <c:pt idx="1443">
                  <c:v>69.326340971185473</c:v>
                </c:pt>
                <c:pt idx="1444">
                  <c:v>69.152548350110735</c:v>
                </c:pt>
                <c:pt idx="1445">
                  <c:v>68.998200672827835</c:v>
                </c:pt>
                <c:pt idx="1446">
                  <c:v>68.360852421942525</c:v>
                </c:pt>
                <c:pt idx="1447">
                  <c:v>68.288992764226961</c:v>
                </c:pt>
                <c:pt idx="1448">
                  <c:v>67.880771823652111</c:v>
                </c:pt>
                <c:pt idx="1449">
                  <c:v>67.616813053714822</c:v>
                </c:pt>
                <c:pt idx="1450">
                  <c:v>67.75910424330047</c:v>
                </c:pt>
                <c:pt idx="1451">
                  <c:v>67.136674602941895</c:v>
                </c:pt>
                <c:pt idx="1452">
                  <c:v>66.718229638034501</c:v>
                </c:pt>
                <c:pt idx="1453">
                  <c:v>72.480140665992877</c:v>
                </c:pt>
                <c:pt idx="1454">
                  <c:v>72.483225327865654</c:v>
                </c:pt>
                <c:pt idx="1455">
                  <c:v>71.440650468923181</c:v>
                </c:pt>
                <c:pt idx="1456">
                  <c:v>71.957204022317029</c:v>
                </c:pt>
                <c:pt idx="1457">
                  <c:v>71.192284265787592</c:v>
                </c:pt>
                <c:pt idx="1458">
                  <c:v>73.637194448451524</c:v>
                </c:pt>
                <c:pt idx="1459">
                  <c:v>70.946026408276509</c:v>
                </c:pt>
                <c:pt idx="1460">
                  <c:v>70.070184331599663</c:v>
                </c:pt>
                <c:pt idx="1461">
                  <c:v>69.994679092620601</c:v>
                </c:pt>
                <c:pt idx="1462">
                  <c:v>69.399398607379823</c:v>
                </c:pt>
                <c:pt idx="1463">
                  <c:v>69.006938198078913</c:v>
                </c:pt>
                <c:pt idx="1464">
                  <c:v>68.062487685562033</c:v>
                </c:pt>
                <c:pt idx="1465">
                  <c:v>67.460002424188332</c:v>
                </c:pt>
                <c:pt idx="1466">
                  <c:v>67.668427501288463</c:v>
                </c:pt>
                <c:pt idx="1467">
                  <c:v>67.308598817683091</c:v>
                </c:pt>
                <c:pt idx="1468">
                  <c:v>69.05887526548041</c:v>
                </c:pt>
                <c:pt idx="1469">
                  <c:v>69.041121490142771</c:v>
                </c:pt>
                <c:pt idx="1470">
                  <c:v>69.011276103932261</c:v>
                </c:pt>
                <c:pt idx="1471">
                  <c:v>68.420320953628391</c:v>
                </c:pt>
                <c:pt idx="1472">
                  <c:v>68.359318973556711</c:v>
                </c:pt>
                <c:pt idx="1473">
                  <c:v>68.110778152571129</c:v>
                </c:pt>
                <c:pt idx="1474">
                  <c:v>67.398320314374502</c:v>
                </c:pt>
                <c:pt idx="1475">
                  <c:v>65.297093214698876</c:v>
                </c:pt>
                <c:pt idx="1476">
                  <c:v>65.040354704217791</c:v>
                </c:pt>
                <c:pt idx="1477">
                  <c:v>64.671202129195137</c:v>
                </c:pt>
                <c:pt idx="1478">
                  <c:v>68.075098252539888</c:v>
                </c:pt>
                <c:pt idx="1479">
                  <c:v>62.11529456576185</c:v>
                </c:pt>
                <c:pt idx="1480">
                  <c:v>60.581585475903054</c:v>
                </c:pt>
                <c:pt idx="1481">
                  <c:v>59.463712818017328</c:v>
                </c:pt>
                <c:pt idx="1482">
                  <c:v>74.449065822231759</c:v>
                </c:pt>
                <c:pt idx="1483">
                  <c:v>75.077779724593597</c:v>
                </c:pt>
                <c:pt idx="1484">
                  <c:v>74.751855839611352</c:v>
                </c:pt>
                <c:pt idx="1485">
                  <c:v>76.797396297345671</c:v>
                </c:pt>
                <c:pt idx="1486">
                  <c:v>74.768890624885415</c:v>
                </c:pt>
                <c:pt idx="1487">
                  <c:v>74.536311362901188</c:v>
                </c:pt>
                <c:pt idx="1488">
                  <c:v>74.840656338022882</c:v>
                </c:pt>
                <c:pt idx="1489">
                  <c:v>72.684319203999792</c:v>
                </c:pt>
                <c:pt idx="1490">
                  <c:v>72.668691939491183</c:v>
                </c:pt>
                <c:pt idx="1491">
                  <c:v>76.530252846727578</c:v>
                </c:pt>
                <c:pt idx="1492">
                  <c:v>73.885767241988432</c:v>
                </c:pt>
                <c:pt idx="1493">
                  <c:v>72.423822399157032</c:v>
                </c:pt>
                <c:pt idx="1494">
                  <c:v>73.253435826676437</c:v>
                </c:pt>
                <c:pt idx="1495">
                  <c:v>73.027047011856553</c:v>
                </c:pt>
                <c:pt idx="1496">
                  <c:v>73.265475141298865</c:v>
                </c:pt>
                <c:pt idx="1497">
                  <c:v>72.748687714412682</c:v>
                </c:pt>
                <c:pt idx="1498">
                  <c:v>71.892432627028001</c:v>
                </c:pt>
                <c:pt idx="1499">
                  <c:v>72.37463251689644</c:v>
                </c:pt>
                <c:pt idx="1500">
                  <c:v>70.842998641877628</c:v>
                </c:pt>
                <c:pt idx="1501">
                  <c:v>71.296311746550458</c:v>
                </c:pt>
                <c:pt idx="1502">
                  <c:v>70.060668089013774</c:v>
                </c:pt>
                <c:pt idx="1503">
                  <c:v>70.0178100910952</c:v>
                </c:pt>
                <c:pt idx="1504">
                  <c:v>70.057578256456338</c:v>
                </c:pt>
                <c:pt idx="1505">
                  <c:v>70.516450994526423</c:v>
                </c:pt>
                <c:pt idx="1506">
                  <c:v>71.144836945350349</c:v>
                </c:pt>
                <c:pt idx="1507">
                  <c:v>72.968994465702494</c:v>
                </c:pt>
                <c:pt idx="1508">
                  <c:v>70.013714786793628</c:v>
                </c:pt>
                <c:pt idx="1509">
                  <c:v>69.654378291259306</c:v>
                </c:pt>
                <c:pt idx="1510">
                  <c:v>75.333122480500521</c:v>
                </c:pt>
                <c:pt idx="1511">
                  <c:v>77.102623538534218</c:v>
                </c:pt>
                <c:pt idx="1512">
                  <c:v>76.923275414229309</c:v>
                </c:pt>
                <c:pt idx="1513">
                  <c:v>76.806771970372694</c:v>
                </c:pt>
                <c:pt idx="1514">
                  <c:v>76.355276825594487</c:v>
                </c:pt>
                <c:pt idx="1515">
                  <c:v>76.515411438990583</c:v>
                </c:pt>
                <c:pt idx="1516">
                  <c:v>76.054730176769937</c:v>
                </c:pt>
                <c:pt idx="1517">
                  <c:v>76.093340671391061</c:v>
                </c:pt>
                <c:pt idx="1518">
                  <c:v>75.899398356820583</c:v>
                </c:pt>
                <c:pt idx="1519">
                  <c:v>75.483270255264813</c:v>
                </c:pt>
                <c:pt idx="1520">
                  <c:v>75.06568208351878</c:v>
                </c:pt>
                <c:pt idx="1521">
                  <c:v>73.368237275423652</c:v>
                </c:pt>
                <c:pt idx="1522">
                  <c:v>74.504555536883686</c:v>
                </c:pt>
                <c:pt idx="1523">
                  <c:v>74.395636738201205</c:v>
                </c:pt>
                <c:pt idx="1524">
                  <c:v>72.298291548710822</c:v>
                </c:pt>
                <c:pt idx="1525">
                  <c:v>77.388760046405395</c:v>
                </c:pt>
                <c:pt idx="1526">
                  <c:v>77.150382920203384</c:v>
                </c:pt>
                <c:pt idx="1527">
                  <c:v>75.27295122238597</c:v>
                </c:pt>
                <c:pt idx="1528">
                  <c:v>75.338726943164104</c:v>
                </c:pt>
                <c:pt idx="1529">
                  <c:v>73.689166704522933</c:v>
                </c:pt>
                <c:pt idx="1530">
                  <c:v>73.279077879404198</c:v>
                </c:pt>
                <c:pt idx="1531">
                  <c:v>71.406495464234752</c:v>
                </c:pt>
                <c:pt idx="1532">
                  <c:v>72.791838228227761</c:v>
                </c:pt>
                <c:pt idx="1533">
                  <c:v>70.390094150272759</c:v>
                </c:pt>
                <c:pt idx="1534">
                  <c:v>70.563444199648657</c:v>
                </c:pt>
                <c:pt idx="1535">
                  <c:v>71.86890040818011</c:v>
                </c:pt>
                <c:pt idx="1536">
                  <c:v>71.469838797492358</c:v>
                </c:pt>
                <c:pt idx="1537">
                  <c:v>70.96130219404148</c:v>
                </c:pt>
                <c:pt idx="1538">
                  <c:v>72.685726156644108</c:v>
                </c:pt>
                <c:pt idx="1539">
                  <c:v>70.193420599563936</c:v>
                </c:pt>
                <c:pt idx="1540">
                  <c:v>69.3228042214607</c:v>
                </c:pt>
                <c:pt idx="1541">
                  <c:v>68.577110294537832</c:v>
                </c:pt>
                <c:pt idx="1542">
                  <c:v>72.230041368392023</c:v>
                </c:pt>
                <c:pt idx="1543">
                  <c:v>68.71572940512678</c:v>
                </c:pt>
                <c:pt idx="1544">
                  <c:v>62.189041206680017</c:v>
                </c:pt>
                <c:pt idx="1545">
                  <c:v>61.727152800311941</c:v>
                </c:pt>
                <c:pt idx="1546">
                  <c:v>61.359582584333715</c:v>
                </c:pt>
                <c:pt idx="1547">
                  <c:v>61.172628528023047</c:v>
                </c:pt>
                <c:pt idx="1548">
                  <c:v>61.174086955327155</c:v>
                </c:pt>
                <c:pt idx="1549">
                  <c:v>59.821043170769009</c:v>
                </c:pt>
                <c:pt idx="1550">
                  <c:v>60.099180824375459</c:v>
                </c:pt>
                <c:pt idx="1551">
                  <c:v>60.99359743914826</c:v>
                </c:pt>
                <c:pt idx="1552">
                  <c:v>61.360368379743576</c:v>
                </c:pt>
                <c:pt idx="1553">
                  <c:v>66.461729571706911</c:v>
                </c:pt>
                <c:pt idx="1554">
                  <c:v>61.035136393727747</c:v>
                </c:pt>
                <c:pt idx="1555">
                  <c:v>60.354321799002825</c:v>
                </c:pt>
                <c:pt idx="1556">
                  <c:v>59.429826515266576</c:v>
                </c:pt>
                <c:pt idx="1557">
                  <c:v>58.139671530407192</c:v>
                </c:pt>
                <c:pt idx="1558">
                  <c:v>57.964979384290956</c:v>
                </c:pt>
                <c:pt idx="1559">
                  <c:v>62.976241858932369</c:v>
                </c:pt>
                <c:pt idx="1560">
                  <c:v>61.94070396805273</c:v>
                </c:pt>
                <c:pt idx="1561">
                  <c:v>62.276616281523445</c:v>
                </c:pt>
                <c:pt idx="1562">
                  <c:v>55.416769868840326</c:v>
                </c:pt>
                <c:pt idx="1563">
                  <c:v>55.011085023013436</c:v>
                </c:pt>
                <c:pt idx="1564">
                  <c:v>61.408066396010895</c:v>
                </c:pt>
                <c:pt idx="1565">
                  <c:v>52.212317778224467</c:v>
                </c:pt>
                <c:pt idx="1566">
                  <c:v>74.25308062661891</c:v>
                </c:pt>
                <c:pt idx="1567">
                  <c:v>72.173112401453679</c:v>
                </c:pt>
                <c:pt idx="1568">
                  <c:v>76.91603192362625</c:v>
                </c:pt>
                <c:pt idx="1569">
                  <c:v>75.698648673912516</c:v>
                </c:pt>
                <c:pt idx="1570">
                  <c:v>72.985464061918165</c:v>
                </c:pt>
                <c:pt idx="1571">
                  <c:v>72.920110151345995</c:v>
                </c:pt>
                <c:pt idx="1572">
                  <c:v>71.188551355478168</c:v>
                </c:pt>
                <c:pt idx="1573">
                  <c:v>71.904341315709132</c:v>
                </c:pt>
                <c:pt idx="1574">
                  <c:v>71.523064355183109</c:v>
                </c:pt>
                <c:pt idx="1575">
                  <c:v>71.426392708234332</c:v>
                </c:pt>
                <c:pt idx="1576">
                  <c:v>71.689458911624627</c:v>
                </c:pt>
                <c:pt idx="1577">
                  <c:v>71.720485223833748</c:v>
                </c:pt>
                <c:pt idx="1578">
                  <c:v>71.383709681199491</c:v>
                </c:pt>
                <c:pt idx="1579">
                  <c:v>70.802506407657773</c:v>
                </c:pt>
                <c:pt idx="1580">
                  <c:v>70.888370022544024</c:v>
                </c:pt>
                <c:pt idx="1581">
                  <c:v>77.027809637827573</c:v>
                </c:pt>
                <c:pt idx="1582">
                  <c:v>76.995917483850349</c:v>
                </c:pt>
                <c:pt idx="1583">
                  <c:v>76.670785549840758</c:v>
                </c:pt>
                <c:pt idx="1584">
                  <c:v>76.839936953957732</c:v>
                </c:pt>
                <c:pt idx="1585">
                  <c:v>77.445241884800083</c:v>
                </c:pt>
                <c:pt idx="1586">
                  <c:v>75.280704760896214</c:v>
                </c:pt>
                <c:pt idx="1587">
                  <c:v>74.590317204678684</c:v>
                </c:pt>
                <c:pt idx="1588">
                  <c:v>75.836610935121229</c:v>
                </c:pt>
                <c:pt idx="1589">
                  <c:v>76.781980454136786</c:v>
                </c:pt>
                <c:pt idx="1590">
                  <c:v>76.25691902480267</c:v>
                </c:pt>
                <c:pt idx="1591">
                  <c:v>76.597939620737108</c:v>
                </c:pt>
                <c:pt idx="1592">
                  <c:v>75.409102898514092</c:v>
                </c:pt>
                <c:pt idx="1593">
                  <c:v>75.025593021834268</c:v>
                </c:pt>
                <c:pt idx="1594">
                  <c:v>74.761726771066023</c:v>
                </c:pt>
                <c:pt idx="1595">
                  <c:v>73.270994952697436</c:v>
                </c:pt>
                <c:pt idx="1596">
                  <c:v>71.16641043254694</c:v>
                </c:pt>
                <c:pt idx="1597">
                  <c:v>71.01415078416774</c:v>
                </c:pt>
                <c:pt idx="1598">
                  <c:v>70.890531490557152</c:v>
                </c:pt>
                <c:pt idx="1599">
                  <c:v>70.657133015424435</c:v>
                </c:pt>
                <c:pt idx="1600">
                  <c:v>69.2237479489348</c:v>
                </c:pt>
                <c:pt idx="1601">
                  <c:v>69.142345129392041</c:v>
                </c:pt>
                <c:pt idx="1602">
                  <c:v>70.273490048279612</c:v>
                </c:pt>
                <c:pt idx="1603">
                  <c:v>69.886053124124913</c:v>
                </c:pt>
                <c:pt idx="1604">
                  <c:v>69.764493390524322</c:v>
                </c:pt>
                <c:pt idx="1605">
                  <c:v>69.5897346769423</c:v>
                </c:pt>
                <c:pt idx="1606">
                  <c:v>69.508881922325926</c:v>
                </c:pt>
                <c:pt idx="1607">
                  <c:v>69.173437827764403</c:v>
                </c:pt>
                <c:pt idx="1608">
                  <c:v>69.109338308497001</c:v>
                </c:pt>
                <c:pt idx="1609">
                  <c:v>69.733710386112747</c:v>
                </c:pt>
                <c:pt idx="1610">
                  <c:v>69.494720104278258</c:v>
                </c:pt>
                <c:pt idx="1611">
                  <c:v>67.891268620478186</c:v>
                </c:pt>
                <c:pt idx="1612">
                  <c:v>69.307276526552329</c:v>
                </c:pt>
                <c:pt idx="1613">
                  <c:v>69.28280494128947</c:v>
                </c:pt>
                <c:pt idx="1614">
                  <c:v>68.990311815044421</c:v>
                </c:pt>
                <c:pt idx="1615">
                  <c:v>68.803803803696312</c:v>
                </c:pt>
                <c:pt idx="1616">
                  <c:v>68.998596743056794</c:v>
                </c:pt>
                <c:pt idx="1617">
                  <c:v>68.343769193151118</c:v>
                </c:pt>
                <c:pt idx="1618">
                  <c:v>62.752043823087746</c:v>
                </c:pt>
                <c:pt idx="1619">
                  <c:v>62.767785032879992</c:v>
                </c:pt>
                <c:pt idx="1620">
                  <c:v>62.246603763688483</c:v>
                </c:pt>
                <c:pt idx="1621">
                  <c:v>61.107688330595039</c:v>
                </c:pt>
                <c:pt idx="1622">
                  <c:v>60.938565341212126</c:v>
                </c:pt>
                <c:pt idx="1623">
                  <c:v>64.372606898501928</c:v>
                </c:pt>
                <c:pt idx="1624">
                  <c:v>64.661682276088598</c:v>
                </c:pt>
                <c:pt idx="1625">
                  <c:v>63.850990687816903</c:v>
                </c:pt>
                <c:pt idx="1626">
                  <c:v>62.286867673988297</c:v>
                </c:pt>
                <c:pt idx="1627">
                  <c:v>61.686903812096396</c:v>
                </c:pt>
                <c:pt idx="1628">
                  <c:v>60.075357204159531</c:v>
                </c:pt>
                <c:pt idx="1629">
                  <c:v>59.401255064924321</c:v>
                </c:pt>
                <c:pt idx="1630">
                  <c:v>63.164100161588401</c:v>
                </c:pt>
                <c:pt idx="1631">
                  <c:v>54.219797772514042</c:v>
                </c:pt>
                <c:pt idx="1632">
                  <c:v>53.069022600677776</c:v>
                </c:pt>
                <c:pt idx="1633">
                  <c:v>51.877265660082159</c:v>
                </c:pt>
                <c:pt idx="1634">
                  <c:v>60.336082015219802</c:v>
                </c:pt>
                <c:pt idx="1635">
                  <c:v>58.850999884208264</c:v>
                </c:pt>
                <c:pt idx="1636">
                  <c:v>56.579111842966718</c:v>
                </c:pt>
                <c:pt idx="1637">
                  <c:v>54.935791146937646</c:v>
                </c:pt>
                <c:pt idx="1638">
                  <c:v>52.766171099805412</c:v>
                </c:pt>
                <c:pt idx="1639">
                  <c:v>49.837266571510021</c:v>
                </c:pt>
                <c:pt idx="1640">
                  <c:v>47.792038849137384</c:v>
                </c:pt>
                <c:pt idx="1641">
                  <c:v>55.570421869220723</c:v>
                </c:pt>
                <c:pt idx="1642">
                  <c:v>54.086355308506882</c:v>
                </c:pt>
                <c:pt idx="1643">
                  <c:v>41.475126117071696</c:v>
                </c:pt>
                <c:pt idx="1644">
                  <c:v>39.747749790070927</c:v>
                </c:pt>
                <c:pt idx="1645">
                  <c:v>38.70291978706986</c:v>
                </c:pt>
                <c:pt idx="1646">
                  <c:v>49.374482890869309</c:v>
                </c:pt>
                <c:pt idx="1647">
                  <c:v>38.049656146615135</c:v>
                </c:pt>
                <c:pt idx="1648">
                  <c:v>37.295304158635055</c:v>
                </c:pt>
              </c:numCache>
            </c:numRef>
          </c:xVal>
          <c:yVal>
            <c:numRef>
              <c:f>Regression!RegChartResid</c:f>
              <c:numCache>
                <c:formatCode>0.0000</c:formatCode>
                <c:ptCount val="1649"/>
                <c:pt idx="0">
                  <c:v>1.7911747568515466</c:v>
                </c:pt>
                <c:pt idx="1">
                  <c:v>-3.4155128837898019</c:v>
                </c:pt>
                <c:pt idx="2">
                  <c:v>-3.2905813850132475</c:v>
                </c:pt>
                <c:pt idx="3">
                  <c:v>-3.5299615781600053</c:v>
                </c:pt>
                <c:pt idx="4">
                  <c:v>-3.2347555653080633</c:v>
                </c:pt>
                <c:pt idx="5">
                  <c:v>-3.2606212082887183</c:v>
                </c:pt>
                <c:pt idx="6">
                  <c:v>-2.9429136423420417</c:v>
                </c:pt>
                <c:pt idx="7">
                  <c:v>-3.0517039539048341</c:v>
                </c:pt>
                <c:pt idx="8">
                  <c:v>-2.861530832249926</c:v>
                </c:pt>
                <c:pt idx="9">
                  <c:v>-2.5959332006464706</c:v>
                </c:pt>
                <c:pt idx="10">
                  <c:v>-2.4131703635333324</c:v>
                </c:pt>
                <c:pt idx="11">
                  <c:v>-0.40916830398222714</c:v>
                </c:pt>
                <c:pt idx="12">
                  <c:v>-0.9915041782627867</c:v>
                </c:pt>
                <c:pt idx="13">
                  <c:v>-6.6142199974514639</c:v>
                </c:pt>
                <c:pt idx="14">
                  <c:v>-1.9989511520944347</c:v>
                </c:pt>
                <c:pt idx="15">
                  <c:v>-1.8660211830094653</c:v>
                </c:pt>
                <c:pt idx="16">
                  <c:v>1.9191082545966651</c:v>
                </c:pt>
                <c:pt idx="17">
                  <c:v>0.60037580742408636</c:v>
                </c:pt>
                <c:pt idx="18">
                  <c:v>1.6489050472549422</c:v>
                </c:pt>
                <c:pt idx="19">
                  <c:v>1.5102877273304358</c:v>
                </c:pt>
                <c:pt idx="20">
                  <c:v>2.1929182034148766</c:v>
                </c:pt>
                <c:pt idx="21">
                  <c:v>2.8353444905819316</c:v>
                </c:pt>
                <c:pt idx="22">
                  <c:v>2.9154085286274096</c:v>
                </c:pt>
                <c:pt idx="23">
                  <c:v>1.0164048428355983</c:v>
                </c:pt>
                <c:pt idx="24">
                  <c:v>2.2260458969551991</c:v>
                </c:pt>
                <c:pt idx="25">
                  <c:v>3.8864432298631471</c:v>
                </c:pt>
                <c:pt idx="26">
                  <c:v>0.86848743260232197</c:v>
                </c:pt>
                <c:pt idx="27">
                  <c:v>0.24691315529955205</c:v>
                </c:pt>
                <c:pt idx="28">
                  <c:v>0.44863116490567734</c:v>
                </c:pt>
                <c:pt idx="29">
                  <c:v>0.86455200901204421</c:v>
                </c:pt>
                <c:pt idx="30">
                  <c:v>1.4244485889690708</c:v>
                </c:pt>
                <c:pt idx="31">
                  <c:v>0.34005420676082565</c:v>
                </c:pt>
                <c:pt idx="32">
                  <c:v>-1.6196470954795075</c:v>
                </c:pt>
                <c:pt idx="33">
                  <c:v>-0.15341761024610889</c:v>
                </c:pt>
                <c:pt idx="34">
                  <c:v>-0.17155270347126361</c:v>
                </c:pt>
                <c:pt idx="35">
                  <c:v>0.22809256793298971</c:v>
                </c:pt>
                <c:pt idx="36">
                  <c:v>0.61516662614296536</c:v>
                </c:pt>
                <c:pt idx="37">
                  <c:v>0.97763490595268365</c:v>
                </c:pt>
                <c:pt idx="38">
                  <c:v>1.5618683004395848</c:v>
                </c:pt>
                <c:pt idx="39">
                  <c:v>2.5483321648688104</c:v>
                </c:pt>
                <c:pt idx="40">
                  <c:v>0.85402369837333936</c:v>
                </c:pt>
                <c:pt idx="41">
                  <c:v>1.5487994692813345</c:v>
                </c:pt>
                <c:pt idx="42">
                  <c:v>-0.79277574063284817</c:v>
                </c:pt>
                <c:pt idx="43">
                  <c:v>-10.260361467546346</c:v>
                </c:pt>
                <c:pt idx="44">
                  <c:v>-10.672598666244234</c:v>
                </c:pt>
                <c:pt idx="45">
                  <c:v>-4.516298187851568</c:v>
                </c:pt>
                <c:pt idx="46">
                  <c:v>-8.4508883199969915</c:v>
                </c:pt>
                <c:pt idx="47">
                  <c:v>-8.6964434250817177</c:v>
                </c:pt>
                <c:pt idx="48">
                  <c:v>-8.080172304291203</c:v>
                </c:pt>
                <c:pt idx="49">
                  <c:v>-8.6520278062801026</c:v>
                </c:pt>
                <c:pt idx="50">
                  <c:v>-8.5672082995542098</c:v>
                </c:pt>
                <c:pt idx="51">
                  <c:v>-2.4485885734222563</c:v>
                </c:pt>
                <c:pt idx="52">
                  <c:v>-2.6420204095782083</c:v>
                </c:pt>
                <c:pt idx="53">
                  <c:v>-4.5876577135276477</c:v>
                </c:pt>
                <c:pt idx="54">
                  <c:v>-2.9437662984024229</c:v>
                </c:pt>
                <c:pt idx="55">
                  <c:v>-2.150934869903935</c:v>
                </c:pt>
                <c:pt idx="56">
                  <c:v>-2.2770223416295039</c:v>
                </c:pt>
                <c:pt idx="57">
                  <c:v>-2.6307241245461768</c:v>
                </c:pt>
                <c:pt idx="58">
                  <c:v>-2.4402037762923356</c:v>
                </c:pt>
                <c:pt idx="59">
                  <c:v>-1.8866043629341789</c:v>
                </c:pt>
                <c:pt idx="60">
                  <c:v>-2.0204394583308414</c:v>
                </c:pt>
                <c:pt idx="61">
                  <c:v>-4.3645030254615733</c:v>
                </c:pt>
                <c:pt idx="62">
                  <c:v>-2.6954204738377996</c:v>
                </c:pt>
                <c:pt idx="63">
                  <c:v>-2.8950967468978206</c:v>
                </c:pt>
                <c:pt idx="64">
                  <c:v>-0.43466044880443633</c:v>
                </c:pt>
                <c:pt idx="65">
                  <c:v>1.2670385992428095</c:v>
                </c:pt>
                <c:pt idx="66">
                  <c:v>1.3120528642836007</c:v>
                </c:pt>
                <c:pt idx="67">
                  <c:v>1.0626208373507495</c:v>
                </c:pt>
                <c:pt idx="68">
                  <c:v>1.1601394470322361</c:v>
                </c:pt>
                <c:pt idx="69">
                  <c:v>2.89339434501521</c:v>
                </c:pt>
                <c:pt idx="70">
                  <c:v>0.65647351010504451</c:v>
                </c:pt>
                <c:pt idx="71">
                  <c:v>2.6570437314418172</c:v>
                </c:pt>
                <c:pt idx="72">
                  <c:v>2.0949781100455311</c:v>
                </c:pt>
                <c:pt idx="73">
                  <c:v>3.7597287455095909</c:v>
                </c:pt>
                <c:pt idx="74">
                  <c:v>2.535791588025333</c:v>
                </c:pt>
                <c:pt idx="75">
                  <c:v>2.4068603153455967</c:v>
                </c:pt>
                <c:pt idx="76">
                  <c:v>2.400173499636864</c:v>
                </c:pt>
                <c:pt idx="77">
                  <c:v>2.1071756902361045</c:v>
                </c:pt>
                <c:pt idx="78">
                  <c:v>1.4305209111374069</c:v>
                </c:pt>
                <c:pt idx="79">
                  <c:v>-6.4350503972048898</c:v>
                </c:pt>
                <c:pt idx="80">
                  <c:v>-5.9620758092527808</c:v>
                </c:pt>
                <c:pt idx="81">
                  <c:v>-5.9445470772382407</c:v>
                </c:pt>
                <c:pt idx="82">
                  <c:v>-5.5299480718437763</c:v>
                </c:pt>
                <c:pt idx="83">
                  <c:v>-4.3804800515594593</c:v>
                </c:pt>
                <c:pt idx="84">
                  <c:v>-3.3963037555916316</c:v>
                </c:pt>
                <c:pt idx="85">
                  <c:v>-4.2906328765643167</c:v>
                </c:pt>
                <c:pt idx="86">
                  <c:v>-0.56443751233992145</c:v>
                </c:pt>
                <c:pt idx="87">
                  <c:v>-4.2027041960000844</c:v>
                </c:pt>
                <c:pt idx="88">
                  <c:v>-1.7468456194398243</c:v>
                </c:pt>
                <c:pt idx="89">
                  <c:v>4.6753808001282664</c:v>
                </c:pt>
                <c:pt idx="90">
                  <c:v>0.36398283590442304</c:v>
                </c:pt>
                <c:pt idx="91">
                  <c:v>-2.1978182260734229</c:v>
                </c:pt>
                <c:pt idx="92">
                  <c:v>-3.8687338076759801</c:v>
                </c:pt>
                <c:pt idx="93">
                  <c:v>-0.95861275739871132</c:v>
                </c:pt>
                <c:pt idx="94">
                  <c:v>2.8657568254994601</c:v>
                </c:pt>
                <c:pt idx="95">
                  <c:v>5.2512786273382375</c:v>
                </c:pt>
                <c:pt idx="96">
                  <c:v>7.0046650423468435</c:v>
                </c:pt>
                <c:pt idx="97">
                  <c:v>3.0863768583256217</c:v>
                </c:pt>
                <c:pt idx="98">
                  <c:v>1.0025563891211533</c:v>
                </c:pt>
                <c:pt idx="99">
                  <c:v>3.8873870876988263</c:v>
                </c:pt>
                <c:pt idx="100">
                  <c:v>0.11050514798220945</c:v>
                </c:pt>
                <c:pt idx="101">
                  <c:v>3.8536379340560813</c:v>
                </c:pt>
                <c:pt idx="102">
                  <c:v>0.86054549743008124</c:v>
                </c:pt>
                <c:pt idx="103">
                  <c:v>1.3464945085845272</c:v>
                </c:pt>
                <c:pt idx="104">
                  <c:v>3.2072226341194465</c:v>
                </c:pt>
                <c:pt idx="105">
                  <c:v>-1.124340459320706</c:v>
                </c:pt>
                <c:pt idx="106">
                  <c:v>2.2832772958122689</c:v>
                </c:pt>
                <c:pt idx="107">
                  <c:v>2.0848922703087567</c:v>
                </c:pt>
                <c:pt idx="108">
                  <c:v>-0.75134109146806338</c:v>
                </c:pt>
                <c:pt idx="109">
                  <c:v>1.0612863516066398</c:v>
                </c:pt>
                <c:pt idx="110">
                  <c:v>-0.60025847455268888</c:v>
                </c:pt>
                <c:pt idx="111">
                  <c:v>-0.5837367304803962</c:v>
                </c:pt>
                <c:pt idx="112">
                  <c:v>-3.1935025786782063</c:v>
                </c:pt>
                <c:pt idx="113">
                  <c:v>6.3277018694780338</c:v>
                </c:pt>
                <c:pt idx="114">
                  <c:v>1.4725114022820378</c:v>
                </c:pt>
                <c:pt idx="115">
                  <c:v>-0.47541650571857019</c:v>
                </c:pt>
                <c:pt idx="116">
                  <c:v>-0.36000525445795972</c:v>
                </c:pt>
                <c:pt idx="117">
                  <c:v>-2.0110107922843952</c:v>
                </c:pt>
                <c:pt idx="118">
                  <c:v>-2.0477683244131697</c:v>
                </c:pt>
                <c:pt idx="119">
                  <c:v>-2.1166790388012089</c:v>
                </c:pt>
                <c:pt idx="120">
                  <c:v>-1.3998618869187567</c:v>
                </c:pt>
                <c:pt idx="121">
                  <c:v>4.0385055426055345</c:v>
                </c:pt>
                <c:pt idx="122">
                  <c:v>3.9285327087893904</c:v>
                </c:pt>
                <c:pt idx="123">
                  <c:v>10.014854950133767</c:v>
                </c:pt>
                <c:pt idx="124">
                  <c:v>4.7899305636440204</c:v>
                </c:pt>
                <c:pt idx="125">
                  <c:v>4.3083173660118206</c:v>
                </c:pt>
                <c:pt idx="126">
                  <c:v>4.5384009782592187</c:v>
                </c:pt>
                <c:pt idx="127">
                  <c:v>4.2001817545907585</c:v>
                </c:pt>
                <c:pt idx="128">
                  <c:v>3.1837398000855899</c:v>
                </c:pt>
                <c:pt idx="129">
                  <c:v>3.0106049075615857</c:v>
                </c:pt>
                <c:pt idx="130">
                  <c:v>3.108729691611515</c:v>
                </c:pt>
                <c:pt idx="131">
                  <c:v>2.4502456855744725</c:v>
                </c:pt>
                <c:pt idx="132">
                  <c:v>3.1293249420261731</c:v>
                </c:pt>
                <c:pt idx="133">
                  <c:v>-3.2864242497426233</c:v>
                </c:pt>
                <c:pt idx="134">
                  <c:v>-6.5070818729184765</c:v>
                </c:pt>
                <c:pt idx="135">
                  <c:v>-0.7686020057455778</c:v>
                </c:pt>
                <c:pt idx="136">
                  <c:v>-1.9622016945141922</c:v>
                </c:pt>
                <c:pt idx="137">
                  <c:v>-0.86267465723565806</c:v>
                </c:pt>
                <c:pt idx="138">
                  <c:v>-3.908547294801167</c:v>
                </c:pt>
                <c:pt idx="139">
                  <c:v>-3.5365403655790857</c:v>
                </c:pt>
                <c:pt idx="140">
                  <c:v>-2.6976661520189964</c:v>
                </c:pt>
                <c:pt idx="141">
                  <c:v>-3.604960244220166</c:v>
                </c:pt>
                <c:pt idx="142">
                  <c:v>-3.953729891188118</c:v>
                </c:pt>
                <c:pt idx="143">
                  <c:v>-3.4806009602713033</c:v>
                </c:pt>
                <c:pt idx="144">
                  <c:v>-2.159479689865023</c:v>
                </c:pt>
                <c:pt idx="145">
                  <c:v>-3.5905513808855858</c:v>
                </c:pt>
                <c:pt idx="146">
                  <c:v>-2.9622102059076809</c:v>
                </c:pt>
                <c:pt idx="147">
                  <c:v>-2.8530283114100428</c:v>
                </c:pt>
                <c:pt idx="148">
                  <c:v>7.5357956627870664</c:v>
                </c:pt>
                <c:pt idx="149">
                  <c:v>8.5667389929074318</c:v>
                </c:pt>
                <c:pt idx="150">
                  <c:v>4.6413295054679935</c:v>
                </c:pt>
                <c:pt idx="151">
                  <c:v>3.5789758767314197</c:v>
                </c:pt>
                <c:pt idx="152">
                  <c:v>2.1043429733408487</c:v>
                </c:pt>
                <c:pt idx="153">
                  <c:v>2.0594762097405948</c:v>
                </c:pt>
                <c:pt idx="154">
                  <c:v>-1.9020906887115956</c:v>
                </c:pt>
                <c:pt idx="155">
                  <c:v>3.0228552608271286</c:v>
                </c:pt>
                <c:pt idx="156">
                  <c:v>0.76820670374473821</c:v>
                </c:pt>
                <c:pt idx="157">
                  <c:v>0.60725515988238499</c:v>
                </c:pt>
                <c:pt idx="158">
                  <c:v>-4.3274902502242441</c:v>
                </c:pt>
                <c:pt idx="159">
                  <c:v>-2.3000108863447792</c:v>
                </c:pt>
                <c:pt idx="160">
                  <c:v>-2.9284990126675012</c:v>
                </c:pt>
                <c:pt idx="161">
                  <c:v>-5.2971660916664831</c:v>
                </c:pt>
                <c:pt idx="162">
                  <c:v>-3.9853805334555545</c:v>
                </c:pt>
                <c:pt idx="163">
                  <c:v>-0.34570464899216802</c:v>
                </c:pt>
                <c:pt idx="164">
                  <c:v>-4.7926372597962796</c:v>
                </c:pt>
                <c:pt idx="165">
                  <c:v>-1.9300946732213333</c:v>
                </c:pt>
                <c:pt idx="166">
                  <c:v>-1.61089189780661</c:v>
                </c:pt>
                <c:pt idx="167">
                  <c:v>-1.6629721496984899</c:v>
                </c:pt>
                <c:pt idx="168">
                  <c:v>-1.9003855998793426</c:v>
                </c:pt>
                <c:pt idx="169">
                  <c:v>-1.6850967156300953</c:v>
                </c:pt>
                <c:pt idx="170">
                  <c:v>-1.456901886686822</c:v>
                </c:pt>
                <c:pt idx="171">
                  <c:v>-1.2236415568976753</c:v>
                </c:pt>
                <c:pt idx="172">
                  <c:v>-1.8376834564951992</c:v>
                </c:pt>
                <c:pt idx="173">
                  <c:v>-1.7116478297996025</c:v>
                </c:pt>
                <c:pt idx="174">
                  <c:v>-4.3282594320214685</c:v>
                </c:pt>
                <c:pt idx="175">
                  <c:v>-1.3747438253140416</c:v>
                </c:pt>
                <c:pt idx="176">
                  <c:v>-4.564532768930178</c:v>
                </c:pt>
                <c:pt idx="177">
                  <c:v>-0.1016746145663916</c:v>
                </c:pt>
                <c:pt idx="178">
                  <c:v>-4.6030441345045148</c:v>
                </c:pt>
                <c:pt idx="179">
                  <c:v>-4.2892431274996525</c:v>
                </c:pt>
                <c:pt idx="180">
                  <c:v>-2.9510819980680338</c:v>
                </c:pt>
                <c:pt idx="181">
                  <c:v>-3.9932736222937422</c:v>
                </c:pt>
                <c:pt idx="182">
                  <c:v>-3.9921506818437962</c:v>
                </c:pt>
                <c:pt idx="183">
                  <c:v>-3.3311651920654128</c:v>
                </c:pt>
                <c:pt idx="184">
                  <c:v>-3.922571065252896</c:v>
                </c:pt>
                <c:pt idx="185">
                  <c:v>-4.129665984709824</c:v>
                </c:pt>
                <c:pt idx="186">
                  <c:v>-4.0987880524686986</c:v>
                </c:pt>
                <c:pt idx="187">
                  <c:v>-2.8456188607542217</c:v>
                </c:pt>
                <c:pt idx="188">
                  <c:v>-3.3626529166176766</c:v>
                </c:pt>
                <c:pt idx="189">
                  <c:v>-3.7760722861484126</c:v>
                </c:pt>
                <c:pt idx="190">
                  <c:v>-3.8737666524486087</c:v>
                </c:pt>
                <c:pt idx="191">
                  <c:v>1.3596469477378008</c:v>
                </c:pt>
                <c:pt idx="192">
                  <c:v>1.2902777167721382</c:v>
                </c:pt>
                <c:pt idx="193">
                  <c:v>1.2550121204797335</c:v>
                </c:pt>
                <c:pt idx="194">
                  <c:v>1.2525884368623679</c:v>
                </c:pt>
                <c:pt idx="195">
                  <c:v>7.5639963345092838</c:v>
                </c:pt>
                <c:pt idx="196">
                  <c:v>6.9504912195807265</c:v>
                </c:pt>
                <c:pt idx="197">
                  <c:v>6.7801394677596321</c:v>
                </c:pt>
                <c:pt idx="198">
                  <c:v>6.7929034614933528</c:v>
                </c:pt>
                <c:pt idx="199">
                  <c:v>6.7633819777067359</c:v>
                </c:pt>
                <c:pt idx="200">
                  <c:v>6.5492803213601718</c:v>
                </c:pt>
                <c:pt idx="201">
                  <c:v>7.1614013978111259</c:v>
                </c:pt>
                <c:pt idx="202">
                  <c:v>5.9612963793603626</c:v>
                </c:pt>
                <c:pt idx="203">
                  <c:v>5.4876712638514036</c:v>
                </c:pt>
                <c:pt idx="204">
                  <c:v>1.018382956037307</c:v>
                </c:pt>
                <c:pt idx="205">
                  <c:v>6.1883378028474993</c:v>
                </c:pt>
                <c:pt idx="206">
                  <c:v>1.7132905873758375</c:v>
                </c:pt>
                <c:pt idx="207">
                  <c:v>0.51194585733459519</c:v>
                </c:pt>
                <c:pt idx="208">
                  <c:v>1.7281099753437985</c:v>
                </c:pt>
                <c:pt idx="209">
                  <c:v>2.8173734307811458</c:v>
                </c:pt>
                <c:pt idx="210">
                  <c:v>2.7281982148537338</c:v>
                </c:pt>
                <c:pt idx="211">
                  <c:v>3.2179818591177423</c:v>
                </c:pt>
                <c:pt idx="212">
                  <c:v>2.3785812437376421</c:v>
                </c:pt>
                <c:pt idx="213">
                  <c:v>0.65695345269730865</c:v>
                </c:pt>
                <c:pt idx="214">
                  <c:v>0.60751209073256973</c:v>
                </c:pt>
                <c:pt idx="215">
                  <c:v>8.9238261085314718</c:v>
                </c:pt>
                <c:pt idx="216">
                  <c:v>9.4285694860867011</c:v>
                </c:pt>
                <c:pt idx="217">
                  <c:v>-3.8441276063202992</c:v>
                </c:pt>
                <c:pt idx="218">
                  <c:v>-3.8300686197485874</c:v>
                </c:pt>
                <c:pt idx="219">
                  <c:v>-8.5005565073845659</c:v>
                </c:pt>
                <c:pt idx="220">
                  <c:v>-3.5130030725258479</c:v>
                </c:pt>
                <c:pt idx="221">
                  <c:v>-3.6321087894463986</c:v>
                </c:pt>
                <c:pt idx="222">
                  <c:v>-3.4307658073692764</c:v>
                </c:pt>
                <c:pt idx="223">
                  <c:v>-2.5342931547513174</c:v>
                </c:pt>
                <c:pt idx="224">
                  <c:v>-2.449972507914282</c:v>
                </c:pt>
                <c:pt idx="225">
                  <c:v>-2.6049530628002486</c:v>
                </c:pt>
                <c:pt idx="226">
                  <c:v>-1.8597776186216919</c:v>
                </c:pt>
                <c:pt idx="227">
                  <c:v>-0.73203816443747627</c:v>
                </c:pt>
                <c:pt idx="228">
                  <c:v>-0.31090478333000959</c:v>
                </c:pt>
                <c:pt idx="229">
                  <c:v>1.646758296347798</c:v>
                </c:pt>
                <c:pt idx="230">
                  <c:v>4.0212943060401187</c:v>
                </c:pt>
                <c:pt idx="231">
                  <c:v>4.6356853394943158</c:v>
                </c:pt>
                <c:pt idx="232">
                  <c:v>-0.89964891215910825</c:v>
                </c:pt>
                <c:pt idx="233">
                  <c:v>-0.47031935634821309</c:v>
                </c:pt>
                <c:pt idx="234">
                  <c:v>-0.61563181864065086</c:v>
                </c:pt>
                <c:pt idx="235">
                  <c:v>-0.73909730755237035</c:v>
                </c:pt>
                <c:pt idx="236">
                  <c:v>-0.67446072224291242</c:v>
                </c:pt>
                <c:pt idx="237">
                  <c:v>-0.62517627489762617</c:v>
                </c:pt>
                <c:pt idx="238">
                  <c:v>1.074703632204006</c:v>
                </c:pt>
                <c:pt idx="239">
                  <c:v>-0.56121298623408222</c:v>
                </c:pt>
                <c:pt idx="240">
                  <c:v>-0.86517106213979389</c:v>
                </c:pt>
                <c:pt idx="241">
                  <c:v>-0.99581116795521041</c:v>
                </c:pt>
                <c:pt idx="242">
                  <c:v>-4.3889706448789951</c:v>
                </c:pt>
                <c:pt idx="243">
                  <c:v>-2.66326627289736</c:v>
                </c:pt>
                <c:pt idx="244">
                  <c:v>-2.9927050102764667</c:v>
                </c:pt>
                <c:pt idx="245">
                  <c:v>-3.0889769272882717</c:v>
                </c:pt>
                <c:pt idx="246">
                  <c:v>1.2601463038378853</c:v>
                </c:pt>
                <c:pt idx="247">
                  <c:v>-1.0344757932135877</c:v>
                </c:pt>
                <c:pt idx="248">
                  <c:v>-3.0076165981946019</c:v>
                </c:pt>
                <c:pt idx="249">
                  <c:v>-1.2174806967027365</c:v>
                </c:pt>
                <c:pt idx="250">
                  <c:v>-1.1921675159703966</c:v>
                </c:pt>
                <c:pt idx="251">
                  <c:v>-0.87100761299900853</c:v>
                </c:pt>
                <c:pt idx="252">
                  <c:v>-0.93665813393909048</c:v>
                </c:pt>
                <c:pt idx="253">
                  <c:v>-0.92502817997362285</c:v>
                </c:pt>
                <c:pt idx="254">
                  <c:v>0.8148977542465019</c:v>
                </c:pt>
                <c:pt idx="255">
                  <c:v>0.54815015487893959</c:v>
                </c:pt>
                <c:pt idx="256">
                  <c:v>-3.8091139702704311</c:v>
                </c:pt>
                <c:pt idx="257">
                  <c:v>-0.98802374585800123</c:v>
                </c:pt>
                <c:pt idx="258">
                  <c:v>-0.54837120250877547</c:v>
                </c:pt>
                <c:pt idx="259">
                  <c:v>-0.67657596007184395</c:v>
                </c:pt>
                <c:pt idx="260">
                  <c:v>-3.1008835986714303</c:v>
                </c:pt>
                <c:pt idx="261">
                  <c:v>-1.0284805286548107</c:v>
                </c:pt>
                <c:pt idx="262">
                  <c:v>-1.1429042512760148</c:v>
                </c:pt>
                <c:pt idx="263">
                  <c:v>-4.9165755046097104</c:v>
                </c:pt>
                <c:pt idx="264">
                  <c:v>0.71562839531231504</c:v>
                </c:pt>
                <c:pt idx="265">
                  <c:v>0.19761565230443523</c:v>
                </c:pt>
                <c:pt idx="266">
                  <c:v>0.18194369315779113</c:v>
                </c:pt>
                <c:pt idx="267">
                  <c:v>5.8373936159554773E-2</c:v>
                </c:pt>
                <c:pt idx="268">
                  <c:v>-0.21552090028393422</c:v>
                </c:pt>
                <c:pt idx="269">
                  <c:v>-0.10434356982149495</c:v>
                </c:pt>
                <c:pt idx="270">
                  <c:v>-5.0543048354810409</c:v>
                </c:pt>
                <c:pt idx="271">
                  <c:v>-4.3169988469316181</c:v>
                </c:pt>
                <c:pt idx="272">
                  <c:v>-9.0491230799780382</c:v>
                </c:pt>
                <c:pt idx="273">
                  <c:v>-4.5226109599585627</c:v>
                </c:pt>
                <c:pt idx="274">
                  <c:v>-4.1659015543379141</c:v>
                </c:pt>
                <c:pt idx="275">
                  <c:v>-8.7130278160410484</c:v>
                </c:pt>
                <c:pt idx="276">
                  <c:v>-2.9065576571288574</c:v>
                </c:pt>
                <c:pt idx="277">
                  <c:v>-7.8173592984875029</c:v>
                </c:pt>
                <c:pt idx="278">
                  <c:v>-1.5364938511422537</c:v>
                </c:pt>
                <c:pt idx="279">
                  <c:v>-1.3274284424653118</c:v>
                </c:pt>
                <c:pt idx="280">
                  <c:v>-0.99883680093750371</c:v>
                </c:pt>
                <c:pt idx="281">
                  <c:v>-0.61494052028093193</c:v>
                </c:pt>
                <c:pt idx="282">
                  <c:v>1.7387433073283773</c:v>
                </c:pt>
                <c:pt idx="283">
                  <c:v>-1.091114894225143</c:v>
                </c:pt>
                <c:pt idx="284">
                  <c:v>1.2564194080095916</c:v>
                </c:pt>
                <c:pt idx="285">
                  <c:v>3.0349270921057041</c:v>
                </c:pt>
                <c:pt idx="286">
                  <c:v>1.7440934660877758</c:v>
                </c:pt>
                <c:pt idx="287">
                  <c:v>2.0280401812175484</c:v>
                </c:pt>
                <c:pt idx="288">
                  <c:v>2.2908107944084151</c:v>
                </c:pt>
                <c:pt idx="289">
                  <c:v>2.7975781078182251</c:v>
                </c:pt>
                <c:pt idx="290">
                  <c:v>2.8148367348349552</c:v>
                </c:pt>
                <c:pt idx="291">
                  <c:v>3.5195961972903689</c:v>
                </c:pt>
                <c:pt idx="292">
                  <c:v>1.1407622164824431</c:v>
                </c:pt>
                <c:pt idx="293">
                  <c:v>2.8960021022940623</c:v>
                </c:pt>
                <c:pt idx="294">
                  <c:v>8.5520364789012007</c:v>
                </c:pt>
                <c:pt idx="295">
                  <c:v>0.96799795517989651</c:v>
                </c:pt>
                <c:pt idx="296">
                  <c:v>1.0619649606995978</c:v>
                </c:pt>
                <c:pt idx="297">
                  <c:v>0.72349114642193513</c:v>
                </c:pt>
                <c:pt idx="298">
                  <c:v>-2.3349270348490023</c:v>
                </c:pt>
                <c:pt idx="299">
                  <c:v>0.46116998185311786</c:v>
                </c:pt>
                <c:pt idx="300">
                  <c:v>2.1644917802575492E-2</c:v>
                </c:pt>
                <c:pt idx="301">
                  <c:v>-0.14801009431347723</c:v>
                </c:pt>
                <c:pt idx="302">
                  <c:v>-2.8583682702684001</c:v>
                </c:pt>
                <c:pt idx="303">
                  <c:v>1.0372995854183955</c:v>
                </c:pt>
                <c:pt idx="304">
                  <c:v>-4.7052828681640406</c:v>
                </c:pt>
                <c:pt idx="305">
                  <c:v>-4.8104891754693284</c:v>
                </c:pt>
                <c:pt idx="306">
                  <c:v>-4.8244103145930808</c:v>
                </c:pt>
                <c:pt idx="307">
                  <c:v>-3.3780795440415545</c:v>
                </c:pt>
                <c:pt idx="308">
                  <c:v>-9.3971779601197909</c:v>
                </c:pt>
                <c:pt idx="309">
                  <c:v>-2.5048731309182699</c:v>
                </c:pt>
                <c:pt idx="310">
                  <c:v>-3.0760401831662421</c:v>
                </c:pt>
                <c:pt idx="311">
                  <c:v>-2.3713759580884357</c:v>
                </c:pt>
                <c:pt idx="312">
                  <c:v>-2.6675295320750436</c:v>
                </c:pt>
                <c:pt idx="313">
                  <c:v>-8.6161445422426297</c:v>
                </c:pt>
                <c:pt idx="314">
                  <c:v>3.2852845449407653</c:v>
                </c:pt>
                <c:pt idx="315">
                  <c:v>-1.2016037302811071</c:v>
                </c:pt>
                <c:pt idx="316">
                  <c:v>-1.7693701987590202</c:v>
                </c:pt>
                <c:pt idx="317">
                  <c:v>2.3652689953571695</c:v>
                </c:pt>
                <c:pt idx="318">
                  <c:v>-2.8923282413207403</c:v>
                </c:pt>
                <c:pt idx="319">
                  <c:v>1.4625406320714944</c:v>
                </c:pt>
                <c:pt idx="320">
                  <c:v>4.8661988191838503</c:v>
                </c:pt>
                <c:pt idx="321">
                  <c:v>2.964586456016832</c:v>
                </c:pt>
                <c:pt idx="322">
                  <c:v>5.5859718853925244</c:v>
                </c:pt>
                <c:pt idx="323">
                  <c:v>-0.82083739726013505</c:v>
                </c:pt>
                <c:pt idx="324">
                  <c:v>0.4797768646592715</c:v>
                </c:pt>
                <c:pt idx="325">
                  <c:v>0.64024122665671257</c:v>
                </c:pt>
                <c:pt idx="326">
                  <c:v>3.2111169411040734</c:v>
                </c:pt>
                <c:pt idx="327">
                  <c:v>-4.1964325788439893</c:v>
                </c:pt>
                <c:pt idx="328">
                  <c:v>-1.6147931819639254</c:v>
                </c:pt>
                <c:pt idx="329">
                  <c:v>-3.3576302528759783</c:v>
                </c:pt>
                <c:pt idx="330">
                  <c:v>-3.3494030523115157</c:v>
                </c:pt>
                <c:pt idx="331">
                  <c:v>-3.7359958103230539</c:v>
                </c:pt>
                <c:pt idx="332">
                  <c:v>-3.4133334156182897</c:v>
                </c:pt>
                <c:pt idx="333">
                  <c:v>-3.6297534908409261</c:v>
                </c:pt>
                <c:pt idx="334">
                  <c:v>-3.34269785454741</c:v>
                </c:pt>
                <c:pt idx="335">
                  <c:v>-2.6112834050713403</c:v>
                </c:pt>
                <c:pt idx="336">
                  <c:v>-3.1607222860146678</c:v>
                </c:pt>
                <c:pt idx="337">
                  <c:v>-1.9945698131606449</c:v>
                </c:pt>
                <c:pt idx="338">
                  <c:v>-2.6314141968720222</c:v>
                </c:pt>
                <c:pt idx="339">
                  <c:v>3.6659578778464237</c:v>
                </c:pt>
                <c:pt idx="340">
                  <c:v>2.5531361250064037</c:v>
                </c:pt>
                <c:pt idx="341">
                  <c:v>2.8573459257047489</c:v>
                </c:pt>
                <c:pt idx="342">
                  <c:v>2.5752124214369161</c:v>
                </c:pt>
                <c:pt idx="343">
                  <c:v>4.064384105575698</c:v>
                </c:pt>
                <c:pt idx="344">
                  <c:v>2.333109455937489</c:v>
                </c:pt>
                <c:pt idx="345">
                  <c:v>2.784157604658489</c:v>
                </c:pt>
                <c:pt idx="346">
                  <c:v>1.2203613731942227</c:v>
                </c:pt>
                <c:pt idx="347">
                  <c:v>2.0980859199811732</c:v>
                </c:pt>
                <c:pt idx="348">
                  <c:v>0.98396356714465583</c:v>
                </c:pt>
                <c:pt idx="349">
                  <c:v>2.0978371665590174</c:v>
                </c:pt>
                <c:pt idx="350">
                  <c:v>1.7319513386404566</c:v>
                </c:pt>
                <c:pt idx="351">
                  <c:v>0.37581416427799752</c:v>
                </c:pt>
                <c:pt idx="352">
                  <c:v>0.66596527615890011</c:v>
                </c:pt>
                <c:pt idx="353">
                  <c:v>0.72991101339667352</c:v>
                </c:pt>
                <c:pt idx="354">
                  <c:v>1.280505758197819</c:v>
                </c:pt>
                <c:pt idx="355">
                  <c:v>1.4698548375529867</c:v>
                </c:pt>
                <c:pt idx="356">
                  <c:v>1.7362622827335059</c:v>
                </c:pt>
                <c:pt idx="357">
                  <c:v>2.0785286280331405</c:v>
                </c:pt>
                <c:pt idx="358">
                  <c:v>0.13685775535050482</c:v>
                </c:pt>
                <c:pt idx="359">
                  <c:v>2.9632948461937758E-2</c:v>
                </c:pt>
                <c:pt idx="360">
                  <c:v>-0.2947546854248202</c:v>
                </c:pt>
                <c:pt idx="361">
                  <c:v>1.1963469281255357E-3</c:v>
                </c:pt>
                <c:pt idx="362">
                  <c:v>2.0269564173090373</c:v>
                </c:pt>
                <c:pt idx="363">
                  <c:v>1.6854169676314541</c:v>
                </c:pt>
                <c:pt idx="364">
                  <c:v>1.251737439459788</c:v>
                </c:pt>
                <c:pt idx="365">
                  <c:v>0.61393853886526983</c:v>
                </c:pt>
                <c:pt idx="366">
                  <c:v>1.3673416886285139</c:v>
                </c:pt>
                <c:pt idx="367">
                  <c:v>-1.035537467781495</c:v>
                </c:pt>
                <c:pt idx="368">
                  <c:v>-1.1527775137875977</c:v>
                </c:pt>
                <c:pt idx="369">
                  <c:v>1.2132226607766512</c:v>
                </c:pt>
                <c:pt idx="370">
                  <c:v>1.7608837453915953</c:v>
                </c:pt>
                <c:pt idx="371">
                  <c:v>2.0781133482958296</c:v>
                </c:pt>
                <c:pt idx="372">
                  <c:v>3.8959013225648675</c:v>
                </c:pt>
                <c:pt idx="373">
                  <c:v>2.3093100875395578</c:v>
                </c:pt>
                <c:pt idx="374">
                  <c:v>-0.84639987981812226</c:v>
                </c:pt>
                <c:pt idx="375">
                  <c:v>1.3688836302290497</c:v>
                </c:pt>
                <c:pt idx="376">
                  <c:v>1.9151687205673937</c:v>
                </c:pt>
                <c:pt idx="377">
                  <c:v>1.2651353054509684</c:v>
                </c:pt>
                <c:pt idx="378">
                  <c:v>-6.3434958311228229</c:v>
                </c:pt>
                <c:pt idx="379">
                  <c:v>-2.796526538049541</c:v>
                </c:pt>
                <c:pt idx="380">
                  <c:v>-3.082893692543891</c:v>
                </c:pt>
                <c:pt idx="381">
                  <c:v>-3.2285172183838142</c:v>
                </c:pt>
                <c:pt idx="382">
                  <c:v>-3.3152289256835559</c:v>
                </c:pt>
                <c:pt idx="383">
                  <c:v>-3.3624443079458501</c:v>
                </c:pt>
                <c:pt idx="384">
                  <c:v>-2.9229943439943895</c:v>
                </c:pt>
                <c:pt idx="385">
                  <c:v>2.5220201094992944</c:v>
                </c:pt>
                <c:pt idx="386">
                  <c:v>-0.74015612592869928</c:v>
                </c:pt>
                <c:pt idx="387">
                  <c:v>-3.2565127535907905</c:v>
                </c:pt>
                <c:pt idx="388">
                  <c:v>0.9863845751541902</c:v>
                </c:pt>
                <c:pt idx="389">
                  <c:v>2.328177840251243</c:v>
                </c:pt>
                <c:pt idx="390">
                  <c:v>3.9810383356822427</c:v>
                </c:pt>
                <c:pt idx="391">
                  <c:v>4.0597996295572898</c:v>
                </c:pt>
                <c:pt idx="392">
                  <c:v>3.8040274314562339</c:v>
                </c:pt>
                <c:pt idx="393">
                  <c:v>3.414599681317469</c:v>
                </c:pt>
                <c:pt idx="394">
                  <c:v>1.232930521341757</c:v>
                </c:pt>
                <c:pt idx="395">
                  <c:v>5.6200163768259159</c:v>
                </c:pt>
                <c:pt idx="396">
                  <c:v>5.4065768502126019</c:v>
                </c:pt>
                <c:pt idx="397">
                  <c:v>5.1316649211844521</c:v>
                </c:pt>
                <c:pt idx="398">
                  <c:v>2.7880918495769293</c:v>
                </c:pt>
                <c:pt idx="399">
                  <c:v>6.1177858967918866</c:v>
                </c:pt>
                <c:pt idx="400">
                  <c:v>4.7738105816773668</c:v>
                </c:pt>
                <c:pt idx="401">
                  <c:v>3.2234337226297214</c:v>
                </c:pt>
                <c:pt idx="402">
                  <c:v>5.7681797257495617</c:v>
                </c:pt>
                <c:pt idx="403">
                  <c:v>2.8912460820774442</c:v>
                </c:pt>
                <c:pt idx="404">
                  <c:v>6.3244432862799869</c:v>
                </c:pt>
                <c:pt idx="405">
                  <c:v>0.4196234779293917</c:v>
                </c:pt>
                <c:pt idx="406">
                  <c:v>0.53227296828004</c:v>
                </c:pt>
                <c:pt idx="407">
                  <c:v>-1.1789718489797139</c:v>
                </c:pt>
                <c:pt idx="408">
                  <c:v>-1.1128197147022831</c:v>
                </c:pt>
                <c:pt idx="409">
                  <c:v>1.4376231836853037</c:v>
                </c:pt>
                <c:pt idx="410">
                  <c:v>0.32536970897236017</c:v>
                </c:pt>
                <c:pt idx="411">
                  <c:v>-0.27204459809304637</c:v>
                </c:pt>
                <c:pt idx="412">
                  <c:v>-0.19108288524421368</c:v>
                </c:pt>
                <c:pt idx="413">
                  <c:v>5.6984207189997704</c:v>
                </c:pt>
                <c:pt idx="414">
                  <c:v>4.3926096363066733</c:v>
                </c:pt>
                <c:pt idx="415">
                  <c:v>2.4287212691168634</c:v>
                </c:pt>
                <c:pt idx="416">
                  <c:v>2.0362983106552122</c:v>
                </c:pt>
                <c:pt idx="417">
                  <c:v>2.3924833729638095</c:v>
                </c:pt>
                <c:pt idx="418">
                  <c:v>1.7789497911099943</c:v>
                </c:pt>
                <c:pt idx="419">
                  <c:v>3.0681431211983181</c:v>
                </c:pt>
                <c:pt idx="420">
                  <c:v>2.1282748218564791</c:v>
                </c:pt>
                <c:pt idx="421">
                  <c:v>2.3867164671205074</c:v>
                </c:pt>
                <c:pt idx="422">
                  <c:v>2.2792731495386533</c:v>
                </c:pt>
                <c:pt idx="423">
                  <c:v>2.4074026280352427</c:v>
                </c:pt>
                <c:pt idx="424">
                  <c:v>3.4466392914160764</c:v>
                </c:pt>
                <c:pt idx="425">
                  <c:v>3.4879439230490874</c:v>
                </c:pt>
                <c:pt idx="426">
                  <c:v>4.0230663411636129</c:v>
                </c:pt>
                <c:pt idx="427">
                  <c:v>2.2909409637795335</c:v>
                </c:pt>
                <c:pt idx="428">
                  <c:v>2.5091896441560877</c:v>
                </c:pt>
                <c:pt idx="429">
                  <c:v>1.6375319311855066</c:v>
                </c:pt>
                <c:pt idx="430">
                  <c:v>1.2755348960194723</c:v>
                </c:pt>
                <c:pt idx="431">
                  <c:v>1.7672422084463619</c:v>
                </c:pt>
                <c:pt idx="432">
                  <c:v>1.8943111077398385</c:v>
                </c:pt>
                <c:pt idx="433">
                  <c:v>10.010120444650141</c:v>
                </c:pt>
                <c:pt idx="434">
                  <c:v>3.5761468424575966</c:v>
                </c:pt>
                <c:pt idx="435">
                  <c:v>2.8538223908374789</c:v>
                </c:pt>
                <c:pt idx="436">
                  <c:v>1.2378090450204979</c:v>
                </c:pt>
                <c:pt idx="437">
                  <c:v>0.71994373518138843</c:v>
                </c:pt>
                <c:pt idx="438">
                  <c:v>-0.15490716116731562</c:v>
                </c:pt>
                <c:pt idx="439">
                  <c:v>-1.8738883786573268</c:v>
                </c:pt>
                <c:pt idx="440">
                  <c:v>1.0140096216149033</c:v>
                </c:pt>
                <c:pt idx="441">
                  <c:v>1.6677164830400528</c:v>
                </c:pt>
                <c:pt idx="442">
                  <c:v>2.3561601816806643</c:v>
                </c:pt>
                <c:pt idx="443">
                  <c:v>3.6753995398370023</c:v>
                </c:pt>
                <c:pt idx="444">
                  <c:v>1.8661966054002619</c:v>
                </c:pt>
                <c:pt idx="445">
                  <c:v>-2.9872862496003023</c:v>
                </c:pt>
                <c:pt idx="446">
                  <c:v>0.20934557361977113</c:v>
                </c:pt>
                <c:pt idx="447">
                  <c:v>0.80232937870823662</c:v>
                </c:pt>
                <c:pt idx="448">
                  <c:v>2.1718941854816052</c:v>
                </c:pt>
                <c:pt idx="449">
                  <c:v>2.1619239876815328</c:v>
                </c:pt>
                <c:pt idx="450">
                  <c:v>3.0077037060334106</c:v>
                </c:pt>
                <c:pt idx="451">
                  <c:v>1.4445720423372421</c:v>
                </c:pt>
                <c:pt idx="452">
                  <c:v>2.3688508773799271</c:v>
                </c:pt>
                <c:pt idx="453">
                  <c:v>2.1738829573772875</c:v>
                </c:pt>
                <c:pt idx="454">
                  <c:v>2.0782675148193732</c:v>
                </c:pt>
                <c:pt idx="455">
                  <c:v>2.995517819348521</c:v>
                </c:pt>
                <c:pt idx="456">
                  <c:v>3.6388031696830438</c:v>
                </c:pt>
                <c:pt idx="457">
                  <c:v>1.8641139133720088</c:v>
                </c:pt>
                <c:pt idx="458">
                  <c:v>0.11464140708115167</c:v>
                </c:pt>
                <c:pt idx="459">
                  <c:v>2.1366036329668816</c:v>
                </c:pt>
                <c:pt idx="460">
                  <c:v>2.1955377270150933</c:v>
                </c:pt>
                <c:pt idx="461">
                  <c:v>3.1488550648255114</c:v>
                </c:pt>
                <c:pt idx="462">
                  <c:v>2.689933472899682</c:v>
                </c:pt>
                <c:pt idx="463">
                  <c:v>2.2243617521949375</c:v>
                </c:pt>
                <c:pt idx="464">
                  <c:v>2.8643772659655724</c:v>
                </c:pt>
                <c:pt idx="465">
                  <c:v>1.7138733089324063</c:v>
                </c:pt>
                <c:pt idx="466">
                  <c:v>0.85397881628107086</c:v>
                </c:pt>
                <c:pt idx="467">
                  <c:v>0.65107988124788108</c:v>
                </c:pt>
                <c:pt idx="468">
                  <c:v>0.75702018236594881</c:v>
                </c:pt>
                <c:pt idx="469">
                  <c:v>0.94987738175804282</c:v>
                </c:pt>
                <c:pt idx="470">
                  <c:v>0.39798070918581629</c:v>
                </c:pt>
                <c:pt idx="471">
                  <c:v>-2.9231149009544026</c:v>
                </c:pt>
                <c:pt idx="472">
                  <c:v>-1.8461794073985516E-2</c:v>
                </c:pt>
                <c:pt idx="473">
                  <c:v>-1.4359685187196902</c:v>
                </c:pt>
                <c:pt idx="474">
                  <c:v>5.4994381032108066</c:v>
                </c:pt>
                <c:pt idx="475">
                  <c:v>0.19668629556898054</c:v>
                </c:pt>
                <c:pt idx="476">
                  <c:v>0.99113367091354121</c:v>
                </c:pt>
                <c:pt idx="477">
                  <c:v>-3.1324900779426059</c:v>
                </c:pt>
                <c:pt idx="478">
                  <c:v>0.54369978585981471</c:v>
                </c:pt>
                <c:pt idx="479">
                  <c:v>-0.55453957999915815</c:v>
                </c:pt>
                <c:pt idx="480">
                  <c:v>-3.2429662115930569E-2</c:v>
                </c:pt>
                <c:pt idx="481">
                  <c:v>-7.5251277311763189</c:v>
                </c:pt>
                <c:pt idx="482">
                  <c:v>4.4893930459069438</c:v>
                </c:pt>
                <c:pt idx="483">
                  <c:v>5.4735123038849096</c:v>
                </c:pt>
                <c:pt idx="484">
                  <c:v>3.6189561806241315</c:v>
                </c:pt>
                <c:pt idx="485">
                  <c:v>9.3559354209480006</c:v>
                </c:pt>
                <c:pt idx="486">
                  <c:v>4.625921056861273</c:v>
                </c:pt>
                <c:pt idx="487">
                  <c:v>2.3474683290457179</c:v>
                </c:pt>
                <c:pt idx="488">
                  <c:v>0.94986549756742278</c:v>
                </c:pt>
                <c:pt idx="489">
                  <c:v>6.2301089828209228</c:v>
                </c:pt>
                <c:pt idx="490">
                  <c:v>6.3768093903802807</c:v>
                </c:pt>
                <c:pt idx="491">
                  <c:v>7.5280055568041959</c:v>
                </c:pt>
                <c:pt idx="492">
                  <c:v>-2.0453622649416161</c:v>
                </c:pt>
                <c:pt idx="493">
                  <c:v>-1.1681683733514348</c:v>
                </c:pt>
                <c:pt idx="494">
                  <c:v>-2.5125411408910026</c:v>
                </c:pt>
                <c:pt idx="495">
                  <c:v>-2.3263423009824606</c:v>
                </c:pt>
                <c:pt idx="496">
                  <c:v>-1.6785423354297961</c:v>
                </c:pt>
                <c:pt idx="497">
                  <c:v>-2.0178875294271421</c:v>
                </c:pt>
                <c:pt idx="498">
                  <c:v>-1.6369591141509119</c:v>
                </c:pt>
                <c:pt idx="499">
                  <c:v>-3.0621846022445851</c:v>
                </c:pt>
                <c:pt idx="500">
                  <c:v>-2.37385681019218</c:v>
                </c:pt>
                <c:pt idx="501">
                  <c:v>-2.1668141620144183</c:v>
                </c:pt>
                <c:pt idx="502">
                  <c:v>-2.7421738130403384</c:v>
                </c:pt>
                <c:pt idx="503">
                  <c:v>2.5838694988540851</c:v>
                </c:pt>
                <c:pt idx="504">
                  <c:v>3.1542874828310374</c:v>
                </c:pt>
                <c:pt idx="505">
                  <c:v>3.1922393180572044</c:v>
                </c:pt>
                <c:pt idx="506">
                  <c:v>3.0423658826887632</c:v>
                </c:pt>
                <c:pt idx="507">
                  <c:v>2.6834082571803535</c:v>
                </c:pt>
                <c:pt idx="508">
                  <c:v>9.8533607496762272</c:v>
                </c:pt>
                <c:pt idx="509">
                  <c:v>3.0091279700940774</c:v>
                </c:pt>
                <c:pt idx="510">
                  <c:v>-0.39143146929480821</c:v>
                </c:pt>
                <c:pt idx="511">
                  <c:v>-7.5907646035849723</c:v>
                </c:pt>
                <c:pt idx="512">
                  <c:v>-4.6823282726722795</c:v>
                </c:pt>
                <c:pt idx="513">
                  <c:v>-2.8336784780674975</c:v>
                </c:pt>
                <c:pt idx="514">
                  <c:v>-4.5823029094737677</c:v>
                </c:pt>
                <c:pt idx="515">
                  <c:v>-7.542212518377724</c:v>
                </c:pt>
                <c:pt idx="516">
                  <c:v>-7.2507675581461655</c:v>
                </c:pt>
                <c:pt idx="517">
                  <c:v>-7.1544208639863314</c:v>
                </c:pt>
                <c:pt idx="518">
                  <c:v>-6.9839418080974127</c:v>
                </c:pt>
                <c:pt idx="519">
                  <c:v>-3.8305652999074056</c:v>
                </c:pt>
                <c:pt idx="520">
                  <c:v>-3.8563272983960388</c:v>
                </c:pt>
                <c:pt idx="521">
                  <c:v>-3.4213191956070972</c:v>
                </c:pt>
                <c:pt idx="522">
                  <c:v>-6.710530059496179</c:v>
                </c:pt>
                <c:pt idx="523">
                  <c:v>-6.7146371144713726</c:v>
                </c:pt>
                <c:pt idx="524">
                  <c:v>-3.1325509278290724</c:v>
                </c:pt>
                <c:pt idx="525">
                  <c:v>-0.44160961106379659</c:v>
                </c:pt>
                <c:pt idx="526">
                  <c:v>0.11180129632232649</c:v>
                </c:pt>
                <c:pt idx="527">
                  <c:v>-0.1080542101827433</c:v>
                </c:pt>
                <c:pt idx="528">
                  <c:v>2.3495959547158378</c:v>
                </c:pt>
                <c:pt idx="529">
                  <c:v>4.6087331556230424</c:v>
                </c:pt>
                <c:pt idx="530">
                  <c:v>4.507010776221577</c:v>
                </c:pt>
                <c:pt idx="531">
                  <c:v>-0.50731983567673922</c:v>
                </c:pt>
                <c:pt idx="532">
                  <c:v>7.820488685158594</c:v>
                </c:pt>
                <c:pt idx="533">
                  <c:v>11.12147851834473</c:v>
                </c:pt>
                <c:pt idx="534">
                  <c:v>5.6808031001364014</c:v>
                </c:pt>
                <c:pt idx="535">
                  <c:v>1.4358137024204893</c:v>
                </c:pt>
                <c:pt idx="536">
                  <c:v>2.6231000103965982</c:v>
                </c:pt>
                <c:pt idx="537">
                  <c:v>0.51796702408502426</c:v>
                </c:pt>
                <c:pt idx="538">
                  <c:v>-0.71476585366282563</c:v>
                </c:pt>
                <c:pt idx="539">
                  <c:v>-1.4862523371613463</c:v>
                </c:pt>
                <c:pt idx="540">
                  <c:v>-1.6557745442280094</c:v>
                </c:pt>
                <c:pt idx="541">
                  <c:v>-2.4538641602314044</c:v>
                </c:pt>
                <c:pt idx="542">
                  <c:v>-2.5071819684367966</c:v>
                </c:pt>
                <c:pt idx="543">
                  <c:v>-2.3084850780971067</c:v>
                </c:pt>
                <c:pt idx="544">
                  <c:v>-2.3008131227977913</c:v>
                </c:pt>
                <c:pt idx="545">
                  <c:v>-2.2151497789636352</c:v>
                </c:pt>
                <c:pt idx="546">
                  <c:v>-6.6043047577208824</c:v>
                </c:pt>
                <c:pt idx="547">
                  <c:v>-1.7887198955521697</c:v>
                </c:pt>
                <c:pt idx="548">
                  <c:v>-1.6647726969463648</c:v>
                </c:pt>
                <c:pt idx="549">
                  <c:v>-0.69838164971341854</c:v>
                </c:pt>
                <c:pt idx="550">
                  <c:v>-0.59827310835227365</c:v>
                </c:pt>
                <c:pt idx="551">
                  <c:v>0.45991835244913659</c:v>
                </c:pt>
                <c:pt idx="552">
                  <c:v>0.61529148431421277</c:v>
                </c:pt>
                <c:pt idx="553">
                  <c:v>-1.5191249477577315</c:v>
                </c:pt>
                <c:pt idx="554">
                  <c:v>0.23268310705833528</c:v>
                </c:pt>
                <c:pt idx="555">
                  <c:v>0.93699820611951168</c:v>
                </c:pt>
                <c:pt idx="556">
                  <c:v>0.7420182747651296</c:v>
                </c:pt>
                <c:pt idx="557">
                  <c:v>2.7300704029009211</c:v>
                </c:pt>
                <c:pt idx="558">
                  <c:v>-6.0707149502263746E-2</c:v>
                </c:pt>
                <c:pt idx="559">
                  <c:v>1.3168141731496519</c:v>
                </c:pt>
                <c:pt idx="560">
                  <c:v>1.9176540883395461</c:v>
                </c:pt>
                <c:pt idx="561">
                  <c:v>0.80610617717044875</c:v>
                </c:pt>
                <c:pt idx="562">
                  <c:v>1.3191968167814849</c:v>
                </c:pt>
                <c:pt idx="563">
                  <c:v>0.20216709261012511</c:v>
                </c:pt>
                <c:pt idx="564">
                  <c:v>1.4315514470534225</c:v>
                </c:pt>
                <c:pt idx="565">
                  <c:v>8.4809897492984092</c:v>
                </c:pt>
                <c:pt idx="566">
                  <c:v>8.6419053357710141</c:v>
                </c:pt>
                <c:pt idx="567">
                  <c:v>5.8275893307472586</c:v>
                </c:pt>
                <c:pt idx="568">
                  <c:v>8.4422230287276108</c:v>
                </c:pt>
                <c:pt idx="569">
                  <c:v>7.6406799414492355</c:v>
                </c:pt>
                <c:pt idx="570">
                  <c:v>-1.7803425235165378</c:v>
                </c:pt>
                <c:pt idx="571">
                  <c:v>-2.7672896884010072</c:v>
                </c:pt>
                <c:pt idx="572">
                  <c:v>-3.4271091491452239</c:v>
                </c:pt>
                <c:pt idx="573">
                  <c:v>-1.9876078532940085</c:v>
                </c:pt>
                <c:pt idx="574">
                  <c:v>-1.3687715084592469</c:v>
                </c:pt>
                <c:pt idx="575">
                  <c:v>-1.8744249234753596</c:v>
                </c:pt>
                <c:pt idx="576">
                  <c:v>-1.4034180398749925</c:v>
                </c:pt>
                <c:pt idx="577">
                  <c:v>-1.0804158334684359</c:v>
                </c:pt>
                <c:pt idx="578">
                  <c:v>0.89170548767030766</c:v>
                </c:pt>
                <c:pt idx="579">
                  <c:v>-0.63290765135661786</c:v>
                </c:pt>
                <c:pt idx="580">
                  <c:v>0.25843104238445846</c:v>
                </c:pt>
                <c:pt idx="581">
                  <c:v>-4.6265246195358216</c:v>
                </c:pt>
                <c:pt idx="582">
                  <c:v>-3.7879735821584504</c:v>
                </c:pt>
                <c:pt idx="583">
                  <c:v>-4.4900230847786489</c:v>
                </c:pt>
                <c:pt idx="584">
                  <c:v>-4.1105347017181657</c:v>
                </c:pt>
                <c:pt idx="585">
                  <c:v>4.4574488529772935</c:v>
                </c:pt>
                <c:pt idx="586">
                  <c:v>1.8483333914514333</c:v>
                </c:pt>
                <c:pt idx="587">
                  <c:v>-0.30217557925841021</c:v>
                </c:pt>
                <c:pt idx="588">
                  <c:v>-6.658352238208515</c:v>
                </c:pt>
                <c:pt idx="589">
                  <c:v>-1.8862196710757075</c:v>
                </c:pt>
                <c:pt idx="590">
                  <c:v>-1.4947828171000239</c:v>
                </c:pt>
                <c:pt idx="591">
                  <c:v>-5.2612089601962211</c:v>
                </c:pt>
                <c:pt idx="592">
                  <c:v>-4.8917411190741049</c:v>
                </c:pt>
                <c:pt idx="593">
                  <c:v>-5.3436843723711434</c:v>
                </c:pt>
                <c:pt idx="594">
                  <c:v>7.1788862944191152</c:v>
                </c:pt>
                <c:pt idx="595">
                  <c:v>5.2837390624331135</c:v>
                </c:pt>
                <c:pt idx="596">
                  <c:v>3.5222230531136347</c:v>
                </c:pt>
                <c:pt idx="597">
                  <c:v>4.241161469680037</c:v>
                </c:pt>
                <c:pt idx="598">
                  <c:v>2.6300906367194727</c:v>
                </c:pt>
                <c:pt idx="599">
                  <c:v>1.2236856789128723</c:v>
                </c:pt>
                <c:pt idx="600">
                  <c:v>-0.19456383078284034</c:v>
                </c:pt>
                <c:pt idx="601">
                  <c:v>-2.1990154795600176</c:v>
                </c:pt>
                <c:pt idx="602">
                  <c:v>1.1176733133216459</c:v>
                </c:pt>
                <c:pt idx="603">
                  <c:v>2.1996897395979005</c:v>
                </c:pt>
                <c:pt idx="604">
                  <c:v>1.6983782230594073</c:v>
                </c:pt>
                <c:pt idx="605">
                  <c:v>1.1311701093441258</c:v>
                </c:pt>
                <c:pt idx="606">
                  <c:v>2.5281645176364123</c:v>
                </c:pt>
                <c:pt idx="607">
                  <c:v>2.3665570317206601</c:v>
                </c:pt>
                <c:pt idx="608">
                  <c:v>2.7851560254500356</c:v>
                </c:pt>
                <c:pt idx="609">
                  <c:v>2.8683464697870704</c:v>
                </c:pt>
                <c:pt idx="610">
                  <c:v>2.3296685356055349</c:v>
                </c:pt>
                <c:pt idx="611">
                  <c:v>2.148279219231469</c:v>
                </c:pt>
                <c:pt idx="612">
                  <c:v>2.4164268432400746</c:v>
                </c:pt>
                <c:pt idx="613">
                  <c:v>8.243093545463509</c:v>
                </c:pt>
                <c:pt idx="614">
                  <c:v>7.5406939041785392</c:v>
                </c:pt>
                <c:pt idx="615">
                  <c:v>7.4568301594327124</c:v>
                </c:pt>
                <c:pt idx="616">
                  <c:v>7.0505433656246765</c:v>
                </c:pt>
                <c:pt idx="617">
                  <c:v>-0.23200517477482663</c:v>
                </c:pt>
                <c:pt idx="618">
                  <c:v>-0.743421713498023</c:v>
                </c:pt>
                <c:pt idx="619">
                  <c:v>-2.7235188216259232</c:v>
                </c:pt>
                <c:pt idx="620">
                  <c:v>-2.1094366642285678</c:v>
                </c:pt>
                <c:pt idx="621">
                  <c:v>-1.9280089813834849</c:v>
                </c:pt>
                <c:pt idx="622">
                  <c:v>-6.2355956350478223</c:v>
                </c:pt>
                <c:pt idx="623">
                  <c:v>-1.2634216820165634</c:v>
                </c:pt>
                <c:pt idx="624">
                  <c:v>-0.67368761700161173</c:v>
                </c:pt>
                <c:pt idx="625">
                  <c:v>-5.6334834290432099</c:v>
                </c:pt>
                <c:pt idx="626">
                  <c:v>-6.3593796301783527</c:v>
                </c:pt>
                <c:pt idx="627">
                  <c:v>-3.1280623885775114</c:v>
                </c:pt>
                <c:pt idx="628">
                  <c:v>-2.857447143866068</c:v>
                </c:pt>
                <c:pt idx="629">
                  <c:v>-2.862894573203846</c:v>
                </c:pt>
                <c:pt idx="630">
                  <c:v>-2.6373200327254196</c:v>
                </c:pt>
                <c:pt idx="631">
                  <c:v>-2.8865041675833822</c:v>
                </c:pt>
                <c:pt idx="632">
                  <c:v>-2.5033119025606183</c:v>
                </c:pt>
                <c:pt idx="633">
                  <c:v>-1.5564408476826088</c:v>
                </c:pt>
                <c:pt idx="634">
                  <c:v>-1.7636591507755242</c:v>
                </c:pt>
                <c:pt idx="635">
                  <c:v>-5.531929153292225</c:v>
                </c:pt>
                <c:pt idx="636">
                  <c:v>-1.8017909082951746</c:v>
                </c:pt>
                <c:pt idx="637">
                  <c:v>-1.2548681227679452</c:v>
                </c:pt>
                <c:pt idx="638">
                  <c:v>-1.6732620188283107</c:v>
                </c:pt>
                <c:pt idx="639">
                  <c:v>-0.24725025754507612</c:v>
                </c:pt>
                <c:pt idx="640">
                  <c:v>-0.45131427243582323</c:v>
                </c:pt>
                <c:pt idx="641">
                  <c:v>-6.2208991551369479</c:v>
                </c:pt>
                <c:pt idx="642">
                  <c:v>-2.1883561462228442</c:v>
                </c:pt>
                <c:pt idx="643">
                  <c:v>-1.7256991696453099</c:v>
                </c:pt>
                <c:pt idx="644">
                  <c:v>-0.61977100360348913</c:v>
                </c:pt>
                <c:pt idx="645">
                  <c:v>-1.0008687235955591</c:v>
                </c:pt>
                <c:pt idx="646">
                  <c:v>-0.32837886802015248</c:v>
                </c:pt>
                <c:pt idx="647">
                  <c:v>-1.433892342912138</c:v>
                </c:pt>
                <c:pt idx="648">
                  <c:v>-1.6277445069721779</c:v>
                </c:pt>
                <c:pt idx="649">
                  <c:v>5.419713531403147</c:v>
                </c:pt>
                <c:pt idx="650">
                  <c:v>1.292305902614018</c:v>
                </c:pt>
                <c:pt idx="651">
                  <c:v>3.3435081031562532</c:v>
                </c:pt>
                <c:pt idx="652">
                  <c:v>3.4690976476532853</c:v>
                </c:pt>
                <c:pt idx="653">
                  <c:v>3.361648499221559</c:v>
                </c:pt>
                <c:pt idx="654">
                  <c:v>3.427514655375532</c:v>
                </c:pt>
                <c:pt idx="655">
                  <c:v>3.6977405112620687</c:v>
                </c:pt>
                <c:pt idx="656">
                  <c:v>1.4013599761064484</c:v>
                </c:pt>
                <c:pt idx="657">
                  <c:v>3.9115722526514531</c:v>
                </c:pt>
                <c:pt idx="658">
                  <c:v>3.8736434048782229</c:v>
                </c:pt>
                <c:pt idx="659">
                  <c:v>4.1326906954091669</c:v>
                </c:pt>
                <c:pt idx="660">
                  <c:v>4.0082749026285285</c:v>
                </c:pt>
                <c:pt idx="661">
                  <c:v>5.3191379502378879</c:v>
                </c:pt>
                <c:pt idx="662">
                  <c:v>4.2434015093664215</c:v>
                </c:pt>
                <c:pt idx="663">
                  <c:v>4.3269555669150748</c:v>
                </c:pt>
                <c:pt idx="664">
                  <c:v>-2.4308312089554533</c:v>
                </c:pt>
                <c:pt idx="665">
                  <c:v>-1.2770774258308677</c:v>
                </c:pt>
                <c:pt idx="666">
                  <c:v>-5.9911050461460036</c:v>
                </c:pt>
                <c:pt idx="667">
                  <c:v>4.0223726512910218</c:v>
                </c:pt>
                <c:pt idx="668">
                  <c:v>1.7652385096175749</c:v>
                </c:pt>
                <c:pt idx="669">
                  <c:v>-3.850066954532025</c:v>
                </c:pt>
                <c:pt idx="670">
                  <c:v>4.2391675244115703</c:v>
                </c:pt>
                <c:pt idx="671">
                  <c:v>1.8420001595706879</c:v>
                </c:pt>
                <c:pt idx="672">
                  <c:v>-0.4102395529651659</c:v>
                </c:pt>
                <c:pt idx="673">
                  <c:v>2.4452843746135713</c:v>
                </c:pt>
                <c:pt idx="674">
                  <c:v>0.25563042658392021</c:v>
                </c:pt>
                <c:pt idx="675">
                  <c:v>-2.0223560544095704</c:v>
                </c:pt>
                <c:pt idx="676">
                  <c:v>-2.9160109730970731</c:v>
                </c:pt>
                <c:pt idx="677">
                  <c:v>-2.6332463255130989</c:v>
                </c:pt>
                <c:pt idx="678">
                  <c:v>-2.433092592851466</c:v>
                </c:pt>
                <c:pt idx="679">
                  <c:v>-2.1456279950949124</c:v>
                </c:pt>
                <c:pt idx="680">
                  <c:v>-1.8859995390113795</c:v>
                </c:pt>
                <c:pt idx="681">
                  <c:v>-1.924714593449437</c:v>
                </c:pt>
                <c:pt idx="682">
                  <c:v>-3.6731354407172603</c:v>
                </c:pt>
                <c:pt idx="683">
                  <c:v>-1.6378032333971788</c:v>
                </c:pt>
                <c:pt idx="684">
                  <c:v>-4.6389548891517904</c:v>
                </c:pt>
                <c:pt idx="685">
                  <c:v>-1.3294898733789324</c:v>
                </c:pt>
                <c:pt idx="686">
                  <c:v>-0.42339914385880206</c:v>
                </c:pt>
                <c:pt idx="687">
                  <c:v>0.64352938950520411</c:v>
                </c:pt>
                <c:pt idx="688">
                  <c:v>-1.1075491980876961</c:v>
                </c:pt>
                <c:pt idx="689">
                  <c:v>-1.0860571463118447</c:v>
                </c:pt>
                <c:pt idx="690">
                  <c:v>-0.77017443684546549</c:v>
                </c:pt>
                <c:pt idx="691">
                  <c:v>-2.2224298161886367</c:v>
                </c:pt>
                <c:pt idx="692">
                  <c:v>6.3613965452574206</c:v>
                </c:pt>
                <c:pt idx="693">
                  <c:v>7.6369252239165775</c:v>
                </c:pt>
                <c:pt idx="694">
                  <c:v>6.3711184321578287</c:v>
                </c:pt>
                <c:pt idx="695">
                  <c:v>4.592500339777331</c:v>
                </c:pt>
                <c:pt idx="696">
                  <c:v>0.17750309893705207</c:v>
                </c:pt>
                <c:pt idx="697">
                  <c:v>-1.9008488940964128</c:v>
                </c:pt>
                <c:pt idx="698">
                  <c:v>-2.479806003281027</c:v>
                </c:pt>
                <c:pt idx="699">
                  <c:v>-4.2039092372916684</c:v>
                </c:pt>
                <c:pt idx="700">
                  <c:v>-3.4887120026444762</c:v>
                </c:pt>
                <c:pt idx="701">
                  <c:v>-0.26222115594637785</c:v>
                </c:pt>
                <c:pt idx="702">
                  <c:v>-0.35887350216484037</c:v>
                </c:pt>
                <c:pt idx="703">
                  <c:v>2.8848179886163337</c:v>
                </c:pt>
                <c:pt idx="704">
                  <c:v>-1.0137000174969586</c:v>
                </c:pt>
                <c:pt idx="705">
                  <c:v>2.7986020393926481</c:v>
                </c:pt>
                <c:pt idx="706">
                  <c:v>-0.11524096705119291</c:v>
                </c:pt>
                <c:pt idx="707">
                  <c:v>0.87198279096087106</c:v>
                </c:pt>
                <c:pt idx="708">
                  <c:v>-3.7604225371268285E-2</c:v>
                </c:pt>
                <c:pt idx="709">
                  <c:v>1.0759346539722969</c:v>
                </c:pt>
                <c:pt idx="710">
                  <c:v>2.791192094647613</c:v>
                </c:pt>
                <c:pt idx="711">
                  <c:v>2.3454041105407839</c:v>
                </c:pt>
                <c:pt idx="712">
                  <c:v>1.7618237568735822</c:v>
                </c:pt>
                <c:pt idx="713">
                  <c:v>5.5129127843172654</c:v>
                </c:pt>
                <c:pt idx="714">
                  <c:v>5.4917681765330855</c:v>
                </c:pt>
                <c:pt idx="715">
                  <c:v>3.2575763466676051</c:v>
                </c:pt>
                <c:pt idx="716">
                  <c:v>3.3084773211656398</c:v>
                </c:pt>
                <c:pt idx="717">
                  <c:v>0.2737741398273954</c:v>
                </c:pt>
                <c:pt idx="718">
                  <c:v>1.8773535161036818</c:v>
                </c:pt>
                <c:pt idx="719">
                  <c:v>1.7773993970868673</c:v>
                </c:pt>
                <c:pt idx="720">
                  <c:v>1.3274642748647949</c:v>
                </c:pt>
                <c:pt idx="721">
                  <c:v>0.94615257943034692</c:v>
                </c:pt>
                <c:pt idx="722">
                  <c:v>2.6742969069215548</c:v>
                </c:pt>
                <c:pt idx="723">
                  <c:v>-0.61699740971531014</c:v>
                </c:pt>
                <c:pt idx="724">
                  <c:v>-0.6410019158677045</c:v>
                </c:pt>
                <c:pt idx="725">
                  <c:v>-0.73247650273309262</c:v>
                </c:pt>
                <c:pt idx="726">
                  <c:v>1.875235567595837</c:v>
                </c:pt>
                <c:pt idx="727">
                  <c:v>2.5939062083213855</c:v>
                </c:pt>
                <c:pt idx="728">
                  <c:v>0.18509882954421641</c:v>
                </c:pt>
                <c:pt idx="729">
                  <c:v>2.5798093354456171</c:v>
                </c:pt>
                <c:pt idx="730">
                  <c:v>7.7543418856981816</c:v>
                </c:pt>
                <c:pt idx="731">
                  <c:v>9.2231087124269209</c:v>
                </c:pt>
                <c:pt idx="732">
                  <c:v>0.86769478280423584</c:v>
                </c:pt>
                <c:pt idx="733">
                  <c:v>1.5503740323653403</c:v>
                </c:pt>
                <c:pt idx="734">
                  <c:v>3.1140483800846255</c:v>
                </c:pt>
                <c:pt idx="735">
                  <c:v>2.9105386731045115</c:v>
                </c:pt>
                <c:pt idx="736">
                  <c:v>2.8995986858348601</c:v>
                </c:pt>
                <c:pt idx="737">
                  <c:v>3.046618672877301</c:v>
                </c:pt>
                <c:pt idx="738">
                  <c:v>2.6687963851885428</c:v>
                </c:pt>
                <c:pt idx="739">
                  <c:v>2.7799898807671042</c:v>
                </c:pt>
                <c:pt idx="740">
                  <c:v>3.9168217684029685</c:v>
                </c:pt>
                <c:pt idx="741">
                  <c:v>3.728292343364032</c:v>
                </c:pt>
                <c:pt idx="742">
                  <c:v>2.3967102440009285</c:v>
                </c:pt>
                <c:pt idx="743">
                  <c:v>2.5363331200087345</c:v>
                </c:pt>
                <c:pt idx="744">
                  <c:v>0.31064426912504928</c:v>
                </c:pt>
                <c:pt idx="745">
                  <c:v>2.6338909970432809</c:v>
                </c:pt>
                <c:pt idx="746">
                  <c:v>3.9307098053039482</c:v>
                </c:pt>
                <c:pt idx="747">
                  <c:v>2.719148853264798</c:v>
                </c:pt>
                <c:pt idx="748">
                  <c:v>-0.33909230546943547</c:v>
                </c:pt>
                <c:pt idx="749">
                  <c:v>-0.60288145860499753</c:v>
                </c:pt>
                <c:pt idx="750">
                  <c:v>-0.39529521193109929</c:v>
                </c:pt>
                <c:pt idx="751">
                  <c:v>-0.67855553197608742</c:v>
                </c:pt>
                <c:pt idx="752">
                  <c:v>-1.243545842295859</c:v>
                </c:pt>
                <c:pt idx="753">
                  <c:v>6.7900362030115957E-2</c:v>
                </c:pt>
                <c:pt idx="754">
                  <c:v>6.3233170459099597E-2</c:v>
                </c:pt>
                <c:pt idx="755">
                  <c:v>-3.5015834122566929</c:v>
                </c:pt>
                <c:pt idx="756">
                  <c:v>-1.9059920245965145</c:v>
                </c:pt>
                <c:pt idx="757">
                  <c:v>-2.0547795031500584</c:v>
                </c:pt>
                <c:pt idx="758">
                  <c:v>-1.6821022814719839</c:v>
                </c:pt>
                <c:pt idx="759">
                  <c:v>-1.5989426054267</c:v>
                </c:pt>
                <c:pt idx="760">
                  <c:v>-1.5335366538691204</c:v>
                </c:pt>
                <c:pt idx="761">
                  <c:v>-1.4266543552755593</c:v>
                </c:pt>
                <c:pt idx="762">
                  <c:v>-1.2759603139864026</c:v>
                </c:pt>
                <c:pt idx="763">
                  <c:v>-7.2108854445663013</c:v>
                </c:pt>
                <c:pt idx="764">
                  <c:v>-7.3844663987986223</c:v>
                </c:pt>
                <c:pt idx="765">
                  <c:v>-3.0307354321386981</c:v>
                </c:pt>
                <c:pt idx="766">
                  <c:v>-4.6956899737377</c:v>
                </c:pt>
                <c:pt idx="767">
                  <c:v>-4.8912510910450777</c:v>
                </c:pt>
                <c:pt idx="768">
                  <c:v>-5.314067829926401</c:v>
                </c:pt>
                <c:pt idx="769">
                  <c:v>-6.0326711999102969</c:v>
                </c:pt>
                <c:pt idx="770">
                  <c:v>-6.615339045287314</c:v>
                </c:pt>
                <c:pt idx="771">
                  <c:v>-6.349846984187522</c:v>
                </c:pt>
                <c:pt idx="772">
                  <c:v>-6.3430895790823456</c:v>
                </c:pt>
                <c:pt idx="773">
                  <c:v>-5.5600063947908183</c:v>
                </c:pt>
                <c:pt idx="774">
                  <c:v>-5.6710626051626605</c:v>
                </c:pt>
                <c:pt idx="775">
                  <c:v>-4.9792825860482992</c:v>
                </c:pt>
                <c:pt idx="776">
                  <c:v>-4.4868042032603341</c:v>
                </c:pt>
                <c:pt idx="777">
                  <c:v>-4.770779380030497</c:v>
                </c:pt>
                <c:pt idx="778">
                  <c:v>-1.9228455770999702</c:v>
                </c:pt>
                <c:pt idx="779">
                  <c:v>-1.2879890793410027</c:v>
                </c:pt>
                <c:pt idx="780">
                  <c:v>-1.5980222450031221</c:v>
                </c:pt>
                <c:pt idx="781">
                  <c:v>-2.5220171867001113</c:v>
                </c:pt>
                <c:pt idx="782">
                  <c:v>1.6816779980146492</c:v>
                </c:pt>
                <c:pt idx="783">
                  <c:v>-2.3078288979091752</c:v>
                </c:pt>
                <c:pt idx="784">
                  <c:v>-2.0463412789426982</c:v>
                </c:pt>
                <c:pt idx="785">
                  <c:v>-1.0288136238432344</c:v>
                </c:pt>
                <c:pt idx="786">
                  <c:v>-0.21356332379815512</c:v>
                </c:pt>
                <c:pt idx="787">
                  <c:v>-0.20628008922160745</c:v>
                </c:pt>
                <c:pt idx="788">
                  <c:v>8.7029423823260288E-2</c:v>
                </c:pt>
                <c:pt idx="789">
                  <c:v>0.88827387850861328</c:v>
                </c:pt>
                <c:pt idx="790">
                  <c:v>0.73246951026797547</c:v>
                </c:pt>
                <c:pt idx="791">
                  <c:v>-7.4336348343414471</c:v>
                </c:pt>
                <c:pt idx="792">
                  <c:v>-7.584673420993667</c:v>
                </c:pt>
                <c:pt idx="793">
                  <c:v>-7.5765274577664741</c:v>
                </c:pt>
                <c:pt idx="794">
                  <c:v>-7.7857277773461249</c:v>
                </c:pt>
                <c:pt idx="795">
                  <c:v>-7.8527930577071885</c:v>
                </c:pt>
                <c:pt idx="796">
                  <c:v>-8.6103754283453213</c:v>
                </c:pt>
                <c:pt idx="797">
                  <c:v>-8.3961727641663089</c:v>
                </c:pt>
                <c:pt idx="798">
                  <c:v>-5.8174288684960231</c:v>
                </c:pt>
                <c:pt idx="799">
                  <c:v>-4.9312513045112354</c:v>
                </c:pt>
                <c:pt idx="800">
                  <c:v>0.29797334396927511</c:v>
                </c:pt>
                <c:pt idx="801">
                  <c:v>0.8188301660569266</c:v>
                </c:pt>
                <c:pt idx="802">
                  <c:v>3.5787853823718976</c:v>
                </c:pt>
                <c:pt idx="803">
                  <c:v>0.27129480056805733</c:v>
                </c:pt>
                <c:pt idx="804">
                  <c:v>1.1774232082396878</c:v>
                </c:pt>
                <c:pt idx="805">
                  <c:v>2.7780643055941283</c:v>
                </c:pt>
                <c:pt idx="806">
                  <c:v>-1.2225839830012148</c:v>
                </c:pt>
                <c:pt idx="807">
                  <c:v>0.45135442634276046</c:v>
                </c:pt>
                <c:pt idx="808">
                  <c:v>-2.7395706803658726</c:v>
                </c:pt>
                <c:pt idx="809">
                  <c:v>-1.9832796539330104</c:v>
                </c:pt>
                <c:pt idx="810">
                  <c:v>-6.1320779836729145</c:v>
                </c:pt>
                <c:pt idx="811">
                  <c:v>-4.0053972021645023</c:v>
                </c:pt>
                <c:pt idx="812">
                  <c:v>-3.9186937499042216</c:v>
                </c:pt>
                <c:pt idx="813">
                  <c:v>2.9064216055505483</c:v>
                </c:pt>
                <c:pt idx="814">
                  <c:v>-0.43455205241598094</c:v>
                </c:pt>
                <c:pt idx="815">
                  <c:v>1.1617774360321533</c:v>
                </c:pt>
                <c:pt idx="816">
                  <c:v>-6.5876015932550445</c:v>
                </c:pt>
                <c:pt idx="817">
                  <c:v>0.77132064993877236</c:v>
                </c:pt>
                <c:pt idx="818">
                  <c:v>-0.49455666420516309</c:v>
                </c:pt>
                <c:pt idx="819">
                  <c:v>-2.7333116682331138</c:v>
                </c:pt>
                <c:pt idx="820">
                  <c:v>-1.1618120711789146</c:v>
                </c:pt>
                <c:pt idx="821">
                  <c:v>0.23170921013355894</c:v>
                </c:pt>
                <c:pt idx="822">
                  <c:v>0.42220964769433067</c:v>
                </c:pt>
                <c:pt idx="823">
                  <c:v>0.30864224893996095</c:v>
                </c:pt>
                <c:pt idx="824">
                  <c:v>0.19007750593993933</c:v>
                </c:pt>
                <c:pt idx="825">
                  <c:v>0.10044487133757229</c:v>
                </c:pt>
                <c:pt idx="826">
                  <c:v>0.48584292355415926</c:v>
                </c:pt>
                <c:pt idx="827">
                  <c:v>0.36634662186035882</c:v>
                </c:pt>
                <c:pt idx="828">
                  <c:v>1.2022133809004885</c:v>
                </c:pt>
                <c:pt idx="829">
                  <c:v>-1.8674455283201326</c:v>
                </c:pt>
                <c:pt idx="830">
                  <c:v>6.712442579236054</c:v>
                </c:pt>
                <c:pt idx="831">
                  <c:v>6.1140487986795335</c:v>
                </c:pt>
                <c:pt idx="832">
                  <c:v>3.6516840594521227</c:v>
                </c:pt>
                <c:pt idx="833">
                  <c:v>3.7856554414192942</c:v>
                </c:pt>
                <c:pt idx="834">
                  <c:v>4.6412981332744323</c:v>
                </c:pt>
                <c:pt idx="835">
                  <c:v>4.961101387246913</c:v>
                </c:pt>
                <c:pt idx="836">
                  <c:v>-4.3363265799610389</c:v>
                </c:pt>
                <c:pt idx="837">
                  <c:v>-5.2693369850992582</c:v>
                </c:pt>
                <c:pt idx="838">
                  <c:v>-5.0794310002570811</c:v>
                </c:pt>
                <c:pt idx="839">
                  <c:v>-11.923782494156825</c:v>
                </c:pt>
                <c:pt idx="840">
                  <c:v>-3.661251915724641</c:v>
                </c:pt>
                <c:pt idx="841">
                  <c:v>-2.9501881176904377</c:v>
                </c:pt>
                <c:pt idx="842">
                  <c:v>9.8234831806372824E-2</c:v>
                </c:pt>
                <c:pt idx="843">
                  <c:v>0.28108203115210983</c:v>
                </c:pt>
                <c:pt idx="844">
                  <c:v>1.9335351186390355</c:v>
                </c:pt>
                <c:pt idx="845">
                  <c:v>1.8937447545235173</c:v>
                </c:pt>
                <c:pt idx="846">
                  <c:v>2.6395184727697583</c:v>
                </c:pt>
                <c:pt idx="847">
                  <c:v>3.070422962614785</c:v>
                </c:pt>
                <c:pt idx="848">
                  <c:v>-3.1544773530001677</c:v>
                </c:pt>
                <c:pt idx="849">
                  <c:v>-2.6208903432413706</c:v>
                </c:pt>
                <c:pt idx="850">
                  <c:v>5.44430244120975</c:v>
                </c:pt>
                <c:pt idx="851">
                  <c:v>-0.87916378612489154</c:v>
                </c:pt>
                <c:pt idx="852">
                  <c:v>-2.0471513981618443</c:v>
                </c:pt>
                <c:pt idx="853">
                  <c:v>-3.7225139008398926</c:v>
                </c:pt>
                <c:pt idx="854">
                  <c:v>-3.7298366961131038</c:v>
                </c:pt>
                <c:pt idx="855">
                  <c:v>-3.9521123454062348</c:v>
                </c:pt>
                <c:pt idx="856">
                  <c:v>-3.9391988557081135</c:v>
                </c:pt>
                <c:pt idx="857">
                  <c:v>-2.1170417266841781</c:v>
                </c:pt>
                <c:pt idx="858">
                  <c:v>-5.2036009560887777</c:v>
                </c:pt>
                <c:pt idx="859">
                  <c:v>-2.765917675074121</c:v>
                </c:pt>
                <c:pt idx="860">
                  <c:v>-4.5896508798990538</c:v>
                </c:pt>
                <c:pt idx="861">
                  <c:v>-5.0356541335196283</c:v>
                </c:pt>
                <c:pt idx="862">
                  <c:v>-7.1203260958749013</c:v>
                </c:pt>
                <c:pt idx="863">
                  <c:v>1.09068482600496</c:v>
                </c:pt>
                <c:pt idx="864">
                  <c:v>2.8723335664004708</c:v>
                </c:pt>
                <c:pt idx="865">
                  <c:v>-5.8214153212006607</c:v>
                </c:pt>
                <c:pt idx="866">
                  <c:v>-6.0240653015697632</c:v>
                </c:pt>
                <c:pt idx="867">
                  <c:v>-5.9811423672348383</c:v>
                </c:pt>
                <c:pt idx="868">
                  <c:v>-5.3123089361843512</c:v>
                </c:pt>
                <c:pt idx="869">
                  <c:v>-4.6112197813999956</c:v>
                </c:pt>
                <c:pt idx="870">
                  <c:v>-1.0004002141560306</c:v>
                </c:pt>
                <c:pt idx="871">
                  <c:v>-0.9014968477089127</c:v>
                </c:pt>
                <c:pt idx="872">
                  <c:v>4.1317267348728279</c:v>
                </c:pt>
                <c:pt idx="873">
                  <c:v>3.4049238414397109</c:v>
                </c:pt>
                <c:pt idx="874">
                  <c:v>8.6378074708162274</c:v>
                </c:pt>
                <c:pt idx="875">
                  <c:v>5.9186842784942257</c:v>
                </c:pt>
                <c:pt idx="876">
                  <c:v>-5.9296512477911136</c:v>
                </c:pt>
                <c:pt idx="877">
                  <c:v>3.7704455270214225</c:v>
                </c:pt>
                <c:pt idx="878">
                  <c:v>-3.4508343801557402</c:v>
                </c:pt>
                <c:pt idx="879">
                  <c:v>1.1325130636596867</c:v>
                </c:pt>
                <c:pt idx="880">
                  <c:v>-2.5681100225964855</c:v>
                </c:pt>
                <c:pt idx="881">
                  <c:v>-1.6477403166941258</c:v>
                </c:pt>
                <c:pt idx="882">
                  <c:v>2.5213953513249834</c:v>
                </c:pt>
                <c:pt idx="883">
                  <c:v>-0.79614307995201727</c:v>
                </c:pt>
                <c:pt idx="884">
                  <c:v>-1.161479637466357</c:v>
                </c:pt>
                <c:pt idx="885">
                  <c:v>0.60071624210885943</c:v>
                </c:pt>
                <c:pt idx="886">
                  <c:v>-3.702615299634445</c:v>
                </c:pt>
                <c:pt idx="887">
                  <c:v>0.32311433016592161</c:v>
                </c:pt>
                <c:pt idx="888">
                  <c:v>-0.71775373098466844</c:v>
                </c:pt>
                <c:pt idx="889">
                  <c:v>6.4190008485816463E-2</c:v>
                </c:pt>
                <c:pt idx="890">
                  <c:v>-0.94780567848720665</c:v>
                </c:pt>
                <c:pt idx="891">
                  <c:v>-0.90423394361122433</c:v>
                </c:pt>
                <c:pt idx="892">
                  <c:v>-0.98669275977850646</c:v>
                </c:pt>
                <c:pt idx="893">
                  <c:v>-1.220915491494388</c:v>
                </c:pt>
                <c:pt idx="894">
                  <c:v>7.2023314207955238</c:v>
                </c:pt>
                <c:pt idx="895">
                  <c:v>2.411627278411423</c:v>
                </c:pt>
                <c:pt idx="896">
                  <c:v>-0.95070148651315378</c:v>
                </c:pt>
                <c:pt idx="897">
                  <c:v>-1.6924889239592176</c:v>
                </c:pt>
                <c:pt idx="898">
                  <c:v>-3.4468070545473353</c:v>
                </c:pt>
                <c:pt idx="899">
                  <c:v>-2.7277871183302196</c:v>
                </c:pt>
                <c:pt idx="900">
                  <c:v>-10.012188924151488</c:v>
                </c:pt>
                <c:pt idx="901">
                  <c:v>-2.6579801995073851</c:v>
                </c:pt>
                <c:pt idx="902">
                  <c:v>4.1101306347790967E-2</c:v>
                </c:pt>
                <c:pt idx="903">
                  <c:v>-0.910402180281217</c:v>
                </c:pt>
                <c:pt idx="904">
                  <c:v>-0.41925881164751644</c:v>
                </c:pt>
                <c:pt idx="905">
                  <c:v>-0.78234698582106432</c:v>
                </c:pt>
                <c:pt idx="906">
                  <c:v>-0.83084949137030151</c:v>
                </c:pt>
                <c:pt idx="907">
                  <c:v>-10.05125832543947</c:v>
                </c:pt>
                <c:pt idx="908">
                  <c:v>-1.2592070605360064</c:v>
                </c:pt>
                <c:pt idx="909">
                  <c:v>-1.3258620474846055</c:v>
                </c:pt>
                <c:pt idx="910">
                  <c:v>-10.842406250962135</c:v>
                </c:pt>
                <c:pt idx="911">
                  <c:v>1.2592120984072466</c:v>
                </c:pt>
                <c:pt idx="912">
                  <c:v>1.7183670551113721</c:v>
                </c:pt>
                <c:pt idx="913">
                  <c:v>1.7403460894237384</c:v>
                </c:pt>
                <c:pt idx="914">
                  <c:v>-0.33905819578600926</c:v>
                </c:pt>
                <c:pt idx="915">
                  <c:v>1.7181527665063072</c:v>
                </c:pt>
                <c:pt idx="916">
                  <c:v>1.6489784872920978</c:v>
                </c:pt>
                <c:pt idx="917">
                  <c:v>1.7104271680527745</c:v>
                </c:pt>
                <c:pt idx="918">
                  <c:v>1.979279254747965</c:v>
                </c:pt>
                <c:pt idx="919">
                  <c:v>1.6876504180436598</c:v>
                </c:pt>
                <c:pt idx="920">
                  <c:v>2.3114769063248986</c:v>
                </c:pt>
                <c:pt idx="921">
                  <c:v>1.4829954206021654</c:v>
                </c:pt>
                <c:pt idx="922">
                  <c:v>1.9885954629012019</c:v>
                </c:pt>
                <c:pt idx="923">
                  <c:v>-0.13547718260709019</c:v>
                </c:pt>
                <c:pt idx="924">
                  <c:v>2.007508549379466</c:v>
                </c:pt>
                <c:pt idx="925">
                  <c:v>2.3106407229732611</c:v>
                </c:pt>
                <c:pt idx="926">
                  <c:v>4.3647211158386057</c:v>
                </c:pt>
                <c:pt idx="927">
                  <c:v>4.8769694973401272</c:v>
                </c:pt>
                <c:pt idx="928">
                  <c:v>5.2813144423415963</c:v>
                </c:pt>
                <c:pt idx="929">
                  <c:v>5.7420550307676734</c:v>
                </c:pt>
                <c:pt idx="930">
                  <c:v>6.0185397005844692</c:v>
                </c:pt>
                <c:pt idx="931">
                  <c:v>5.3825022367194464</c:v>
                </c:pt>
                <c:pt idx="932">
                  <c:v>5.3825453330643853</c:v>
                </c:pt>
                <c:pt idx="933">
                  <c:v>5.0277170604433508</c:v>
                </c:pt>
                <c:pt idx="934">
                  <c:v>4.3974057427249278</c:v>
                </c:pt>
                <c:pt idx="935">
                  <c:v>3.5485490450202946</c:v>
                </c:pt>
                <c:pt idx="936">
                  <c:v>1.6904304112928656</c:v>
                </c:pt>
                <c:pt idx="937">
                  <c:v>3.1664542684428199</c:v>
                </c:pt>
                <c:pt idx="938">
                  <c:v>2.6083048589805315</c:v>
                </c:pt>
                <c:pt idx="939">
                  <c:v>9.1717857220629213</c:v>
                </c:pt>
                <c:pt idx="940">
                  <c:v>1.169269688860723</c:v>
                </c:pt>
                <c:pt idx="941">
                  <c:v>-2.5937421704591515</c:v>
                </c:pt>
                <c:pt idx="942">
                  <c:v>-2.1807972590550406</c:v>
                </c:pt>
                <c:pt idx="943">
                  <c:v>-6.4852835857786886</c:v>
                </c:pt>
                <c:pt idx="944">
                  <c:v>-2.4221484001692914</c:v>
                </c:pt>
                <c:pt idx="945">
                  <c:v>-1.7565922790595465</c:v>
                </c:pt>
                <c:pt idx="946">
                  <c:v>-1.8687538519636817</c:v>
                </c:pt>
                <c:pt idx="947">
                  <c:v>-1.4366268133702178</c:v>
                </c:pt>
                <c:pt idx="948">
                  <c:v>-2.3330632294938809</c:v>
                </c:pt>
                <c:pt idx="949">
                  <c:v>-2.8247459961046246</c:v>
                </c:pt>
                <c:pt idx="950">
                  <c:v>-6.7691368639204228</c:v>
                </c:pt>
                <c:pt idx="951">
                  <c:v>-2.5491954193701076</c:v>
                </c:pt>
                <c:pt idx="952">
                  <c:v>-2.9793455667184077</c:v>
                </c:pt>
                <c:pt idx="953">
                  <c:v>3.2828916910123809</c:v>
                </c:pt>
                <c:pt idx="954">
                  <c:v>3.7841299927269176</c:v>
                </c:pt>
                <c:pt idx="955">
                  <c:v>3.8257227399706437</c:v>
                </c:pt>
                <c:pt idx="956">
                  <c:v>7.6680626546883275</c:v>
                </c:pt>
                <c:pt idx="957">
                  <c:v>6.0802805517510876</c:v>
                </c:pt>
                <c:pt idx="958">
                  <c:v>5.397588058042146</c:v>
                </c:pt>
                <c:pt idx="959">
                  <c:v>2.155056854366606</c:v>
                </c:pt>
                <c:pt idx="960">
                  <c:v>1.9954160378009931</c:v>
                </c:pt>
                <c:pt idx="961">
                  <c:v>1.3193964713663036</c:v>
                </c:pt>
                <c:pt idx="962">
                  <c:v>0.84120416661406239</c:v>
                </c:pt>
                <c:pt idx="963">
                  <c:v>2.2855883825270951</c:v>
                </c:pt>
                <c:pt idx="964">
                  <c:v>1.7436303409797631</c:v>
                </c:pt>
                <c:pt idx="965">
                  <c:v>-3.2051438583912102</c:v>
                </c:pt>
                <c:pt idx="966">
                  <c:v>-2.5912790482246209</c:v>
                </c:pt>
                <c:pt idx="967">
                  <c:v>-2.2647175580127055</c:v>
                </c:pt>
                <c:pt idx="968">
                  <c:v>-0.37459622653685187</c:v>
                </c:pt>
                <c:pt idx="969">
                  <c:v>-0.10819495210520103</c:v>
                </c:pt>
                <c:pt idx="970">
                  <c:v>2.1911966581399156E-2</c:v>
                </c:pt>
                <c:pt idx="971">
                  <c:v>-0.39940128237021355</c:v>
                </c:pt>
                <c:pt idx="972">
                  <c:v>-0.72675448663282793</c:v>
                </c:pt>
                <c:pt idx="973">
                  <c:v>7.5277523534144564</c:v>
                </c:pt>
                <c:pt idx="974">
                  <c:v>4.3555225887412092</c:v>
                </c:pt>
                <c:pt idx="975">
                  <c:v>0.24624232875757457</c:v>
                </c:pt>
                <c:pt idx="976">
                  <c:v>-0.23861956707706611</c:v>
                </c:pt>
                <c:pt idx="977">
                  <c:v>0.14739912295156898</c:v>
                </c:pt>
                <c:pt idx="978">
                  <c:v>0.31929345552131849</c:v>
                </c:pt>
                <c:pt idx="979">
                  <c:v>1.690445185645018</c:v>
                </c:pt>
                <c:pt idx="980">
                  <c:v>1.1376821360801017</c:v>
                </c:pt>
                <c:pt idx="981">
                  <c:v>0.72978898393033376</c:v>
                </c:pt>
                <c:pt idx="982">
                  <c:v>0.84040659534072404</c:v>
                </c:pt>
                <c:pt idx="983">
                  <c:v>3.0194562726862273E-2</c:v>
                </c:pt>
                <c:pt idx="984">
                  <c:v>0.87530187030969842</c:v>
                </c:pt>
                <c:pt idx="985">
                  <c:v>0.94861203262780691</c:v>
                </c:pt>
                <c:pt idx="986">
                  <c:v>0.97242224222222262</c:v>
                </c:pt>
                <c:pt idx="987">
                  <c:v>1.4131103500584743</c:v>
                </c:pt>
                <c:pt idx="988">
                  <c:v>1.8514434472511994</c:v>
                </c:pt>
                <c:pt idx="989">
                  <c:v>1.5130133708883164</c:v>
                </c:pt>
                <c:pt idx="990">
                  <c:v>2.3645730899883688</c:v>
                </c:pt>
                <c:pt idx="991">
                  <c:v>0.86135548318395649</c:v>
                </c:pt>
                <c:pt idx="992">
                  <c:v>2.3421356570187299</c:v>
                </c:pt>
                <c:pt idx="993">
                  <c:v>3.6122246734213093</c:v>
                </c:pt>
                <c:pt idx="994">
                  <c:v>3.4472595874885457</c:v>
                </c:pt>
                <c:pt idx="995">
                  <c:v>-0.1071131078428067</c:v>
                </c:pt>
                <c:pt idx="996">
                  <c:v>2.1630227893211895</c:v>
                </c:pt>
                <c:pt idx="997">
                  <c:v>2.8398092820102931</c:v>
                </c:pt>
                <c:pt idx="998">
                  <c:v>2.2970270220818065</c:v>
                </c:pt>
                <c:pt idx="999">
                  <c:v>1.7940975114522644</c:v>
                </c:pt>
                <c:pt idx="1000">
                  <c:v>2.1110128325944117</c:v>
                </c:pt>
                <c:pt idx="1001">
                  <c:v>2.0877930396854794</c:v>
                </c:pt>
                <c:pt idx="1002">
                  <c:v>2.788061734561154</c:v>
                </c:pt>
                <c:pt idx="1003">
                  <c:v>2.8615027908584239</c:v>
                </c:pt>
                <c:pt idx="1004">
                  <c:v>3.0220355247158466</c:v>
                </c:pt>
                <c:pt idx="1005">
                  <c:v>-4.9967171218531234</c:v>
                </c:pt>
                <c:pt idx="1006">
                  <c:v>-3.4739234251834006</c:v>
                </c:pt>
                <c:pt idx="1007">
                  <c:v>-5.0447553914146965</c:v>
                </c:pt>
                <c:pt idx="1008">
                  <c:v>-5.2527101628353421</c:v>
                </c:pt>
                <c:pt idx="1009">
                  <c:v>-8.9399281748074344</c:v>
                </c:pt>
                <c:pt idx="1010">
                  <c:v>-4.40432977044658</c:v>
                </c:pt>
                <c:pt idx="1011">
                  <c:v>-3.732003609483499</c:v>
                </c:pt>
                <c:pt idx="1012">
                  <c:v>-8.0922126667270504</c:v>
                </c:pt>
                <c:pt idx="1013">
                  <c:v>-4.4611588445066559</c:v>
                </c:pt>
                <c:pt idx="1014">
                  <c:v>-4.0700729673978486</c:v>
                </c:pt>
                <c:pt idx="1015">
                  <c:v>-3.7393591848216374</c:v>
                </c:pt>
                <c:pt idx="1016">
                  <c:v>-1.9955893670126699</c:v>
                </c:pt>
                <c:pt idx="1017">
                  <c:v>-2.9618068744841679</c:v>
                </c:pt>
                <c:pt idx="1018">
                  <c:v>-2.5058747917398705</c:v>
                </c:pt>
                <c:pt idx="1019">
                  <c:v>-2.284022034015905</c:v>
                </c:pt>
                <c:pt idx="1020">
                  <c:v>-2.5672823543919634</c:v>
                </c:pt>
                <c:pt idx="1021">
                  <c:v>-1.2583360062928648</c:v>
                </c:pt>
                <c:pt idx="1022">
                  <c:v>-1.5910321000520753</c:v>
                </c:pt>
                <c:pt idx="1023">
                  <c:v>-1.0055744301475471</c:v>
                </c:pt>
                <c:pt idx="1024">
                  <c:v>-1.3189539210188315</c:v>
                </c:pt>
                <c:pt idx="1025">
                  <c:v>-0.64432027749285226</c:v>
                </c:pt>
                <c:pt idx="1026">
                  <c:v>-0.59538232912481703</c:v>
                </c:pt>
                <c:pt idx="1027">
                  <c:v>-0.74280103711141976</c:v>
                </c:pt>
                <c:pt idx="1028">
                  <c:v>-0.73997438863324305</c:v>
                </c:pt>
                <c:pt idx="1029">
                  <c:v>1.596774317501314</c:v>
                </c:pt>
                <c:pt idx="1030">
                  <c:v>1.5342480363387381</c:v>
                </c:pt>
                <c:pt idx="1031">
                  <c:v>1.91763761485511</c:v>
                </c:pt>
                <c:pt idx="1032">
                  <c:v>0.6867747835296143</c:v>
                </c:pt>
                <c:pt idx="1033">
                  <c:v>0.55857646818681417</c:v>
                </c:pt>
                <c:pt idx="1034">
                  <c:v>2.1452208032184785</c:v>
                </c:pt>
                <c:pt idx="1035">
                  <c:v>2.0435964663242174</c:v>
                </c:pt>
                <c:pt idx="1036">
                  <c:v>3.7701976736904328</c:v>
                </c:pt>
                <c:pt idx="1037">
                  <c:v>1.906870388773541</c:v>
                </c:pt>
                <c:pt idx="1038">
                  <c:v>8.3139382778308857</c:v>
                </c:pt>
                <c:pt idx="1039">
                  <c:v>3.7155155828010322</c:v>
                </c:pt>
                <c:pt idx="1040">
                  <c:v>1.7690204524943738</c:v>
                </c:pt>
                <c:pt idx="1041">
                  <c:v>6.8331841116048508E-2</c:v>
                </c:pt>
                <c:pt idx="1042">
                  <c:v>2.2736417456083302</c:v>
                </c:pt>
                <c:pt idx="1043">
                  <c:v>-1.1331304888216209E-2</c:v>
                </c:pt>
                <c:pt idx="1044">
                  <c:v>-2.672606572596905</c:v>
                </c:pt>
                <c:pt idx="1045">
                  <c:v>-8.8292407713414889</c:v>
                </c:pt>
                <c:pt idx="1046">
                  <c:v>-8.4594272125295973</c:v>
                </c:pt>
                <c:pt idx="1047">
                  <c:v>-7.3728541829471794</c:v>
                </c:pt>
                <c:pt idx="1048">
                  <c:v>-6.7670675242669631</c:v>
                </c:pt>
                <c:pt idx="1049">
                  <c:v>-7.2094438413576114</c:v>
                </c:pt>
                <c:pt idx="1050">
                  <c:v>-6.5750155800363146</c:v>
                </c:pt>
                <c:pt idx="1051">
                  <c:v>7.0945525420370359E-2</c:v>
                </c:pt>
                <c:pt idx="1052">
                  <c:v>0.48928122713211053</c:v>
                </c:pt>
                <c:pt idx="1053">
                  <c:v>9.0890718425379475</c:v>
                </c:pt>
                <c:pt idx="1054">
                  <c:v>4.2788148526835741</c:v>
                </c:pt>
                <c:pt idx="1055">
                  <c:v>1.4926321617975375</c:v>
                </c:pt>
                <c:pt idx="1056">
                  <c:v>0.25080899793553613</c:v>
                </c:pt>
                <c:pt idx="1057">
                  <c:v>-6.3308764133750444</c:v>
                </c:pt>
                <c:pt idx="1058">
                  <c:v>-1.4730308890554653</c:v>
                </c:pt>
                <c:pt idx="1059">
                  <c:v>-1.2207409973478462</c:v>
                </c:pt>
                <c:pt idx="1060">
                  <c:v>-1.6508049186176379</c:v>
                </c:pt>
                <c:pt idx="1061">
                  <c:v>-0.95588494961828019</c:v>
                </c:pt>
                <c:pt idx="1062">
                  <c:v>0.32146716417649657</c:v>
                </c:pt>
                <c:pt idx="1063">
                  <c:v>3.5905176858802292</c:v>
                </c:pt>
                <c:pt idx="1064">
                  <c:v>-0.96302319447323725</c:v>
                </c:pt>
                <c:pt idx="1065">
                  <c:v>2.0572882027141475</c:v>
                </c:pt>
                <c:pt idx="1066">
                  <c:v>-1.2561519899042253</c:v>
                </c:pt>
                <c:pt idx="1067">
                  <c:v>2.0326550951617861</c:v>
                </c:pt>
                <c:pt idx="1068">
                  <c:v>1.6026532096408204</c:v>
                </c:pt>
                <c:pt idx="1069">
                  <c:v>1.4442423300675244</c:v>
                </c:pt>
                <c:pt idx="1070">
                  <c:v>-1.9814347323552539</c:v>
                </c:pt>
                <c:pt idx="1071">
                  <c:v>-1.6895823921182966</c:v>
                </c:pt>
                <c:pt idx="1072">
                  <c:v>-1.1072922189041208</c:v>
                </c:pt>
                <c:pt idx="1073">
                  <c:v>-0.66746802140421835</c:v>
                </c:pt>
                <c:pt idx="1074">
                  <c:v>-1.3568474353334636</c:v>
                </c:pt>
                <c:pt idx="1075">
                  <c:v>0.97639238335757739</c:v>
                </c:pt>
                <c:pt idx="1076">
                  <c:v>0.94143957971681402</c:v>
                </c:pt>
                <c:pt idx="1077">
                  <c:v>2.1422482468698973</c:v>
                </c:pt>
                <c:pt idx="1078">
                  <c:v>0.5921699753477867</c:v>
                </c:pt>
                <c:pt idx="1079">
                  <c:v>1.5300558039111536</c:v>
                </c:pt>
                <c:pt idx="1080">
                  <c:v>1.6490904180719923</c:v>
                </c:pt>
                <c:pt idx="1081">
                  <c:v>1.8995446270852483</c:v>
                </c:pt>
                <c:pt idx="1082">
                  <c:v>1.8327566827951927</c:v>
                </c:pt>
                <c:pt idx="1083">
                  <c:v>-1.4203396416970264</c:v>
                </c:pt>
                <c:pt idx="1084">
                  <c:v>-1.4245672853325289</c:v>
                </c:pt>
                <c:pt idx="1085">
                  <c:v>2.7615146871461604</c:v>
                </c:pt>
                <c:pt idx="1086">
                  <c:v>-2.5173334730211394</c:v>
                </c:pt>
                <c:pt idx="1087">
                  <c:v>-0.61024595350519917</c:v>
                </c:pt>
                <c:pt idx="1088">
                  <c:v>-2.2591960977261607</c:v>
                </c:pt>
                <c:pt idx="1089">
                  <c:v>0.12737413962165078</c:v>
                </c:pt>
                <c:pt idx="1090">
                  <c:v>0.64630957644280329</c:v>
                </c:pt>
                <c:pt idx="1091">
                  <c:v>3.2683934087157098</c:v>
                </c:pt>
                <c:pt idx="1092">
                  <c:v>3.1186950372120634</c:v>
                </c:pt>
                <c:pt idx="1093">
                  <c:v>3.205386713837882</c:v>
                </c:pt>
                <c:pt idx="1094">
                  <c:v>5.2846554084061381</c:v>
                </c:pt>
                <c:pt idx="1095">
                  <c:v>4.2715063731747733</c:v>
                </c:pt>
                <c:pt idx="1096">
                  <c:v>3.0687157571319261</c:v>
                </c:pt>
                <c:pt idx="1097">
                  <c:v>2.7607900683175188</c:v>
                </c:pt>
                <c:pt idx="1098">
                  <c:v>3.1682535908373808</c:v>
                </c:pt>
                <c:pt idx="1099">
                  <c:v>1.3697583523213552</c:v>
                </c:pt>
                <c:pt idx="1100">
                  <c:v>2.58948915312358</c:v>
                </c:pt>
                <c:pt idx="1101">
                  <c:v>3.1380245933682289</c:v>
                </c:pt>
                <c:pt idx="1102">
                  <c:v>7.6822064576011968</c:v>
                </c:pt>
                <c:pt idx="1103">
                  <c:v>7.100527090025011</c:v>
                </c:pt>
                <c:pt idx="1104">
                  <c:v>5.3631048446205938</c:v>
                </c:pt>
                <c:pt idx="1105">
                  <c:v>5.7768185082927488</c:v>
                </c:pt>
                <c:pt idx="1106">
                  <c:v>4.0469925286247133</c:v>
                </c:pt>
                <c:pt idx="1107">
                  <c:v>11.893643794334174</c:v>
                </c:pt>
                <c:pt idx="1108">
                  <c:v>5.7542874578375987</c:v>
                </c:pt>
                <c:pt idx="1109">
                  <c:v>3.2375742906522404</c:v>
                </c:pt>
                <c:pt idx="1110">
                  <c:v>2.9357946483644</c:v>
                </c:pt>
                <c:pt idx="1111">
                  <c:v>2.1355101802139345</c:v>
                </c:pt>
                <c:pt idx="1112">
                  <c:v>0.31458344874325661</c:v>
                </c:pt>
                <c:pt idx="1113">
                  <c:v>0.99180287649880938</c:v>
                </c:pt>
                <c:pt idx="1114">
                  <c:v>1.2449877570159416</c:v>
                </c:pt>
                <c:pt idx="1115">
                  <c:v>1.3877332433819944</c:v>
                </c:pt>
                <c:pt idx="1116">
                  <c:v>2.0293643810273068</c:v>
                </c:pt>
                <c:pt idx="1117">
                  <c:v>2.1850946154044664</c:v>
                </c:pt>
                <c:pt idx="1118">
                  <c:v>10.805381009853399</c:v>
                </c:pt>
                <c:pt idx="1119">
                  <c:v>7.9084048640722386</c:v>
                </c:pt>
                <c:pt idx="1120">
                  <c:v>3.6158736278291954</c:v>
                </c:pt>
                <c:pt idx="1121">
                  <c:v>-2.5725310159863284</c:v>
                </c:pt>
                <c:pt idx="1122">
                  <c:v>8.1865870337452407E-2</c:v>
                </c:pt>
                <c:pt idx="1123">
                  <c:v>-0.79903914726448022</c:v>
                </c:pt>
                <c:pt idx="1124">
                  <c:v>-0.8186558447720671</c:v>
                </c:pt>
                <c:pt idx="1125">
                  <c:v>-1.0555587468434169</c:v>
                </c:pt>
                <c:pt idx="1126">
                  <c:v>-1.4620999291904866</c:v>
                </c:pt>
                <c:pt idx="1127">
                  <c:v>-0.69686129402234087</c:v>
                </c:pt>
                <c:pt idx="1128">
                  <c:v>0.93499016394897438</c:v>
                </c:pt>
                <c:pt idx="1129">
                  <c:v>0.84654243124180084</c:v>
                </c:pt>
                <c:pt idx="1130">
                  <c:v>0.55120980253364849</c:v>
                </c:pt>
                <c:pt idx="1131">
                  <c:v>-3.4376209519456822</c:v>
                </c:pt>
                <c:pt idx="1132">
                  <c:v>1.7769767328625434</c:v>
                </c:pt>
                <c:pt idx="1133">
                  <c:v>1.8258243355351169</c:v>
                </c:pt>
                <c:pt idx="1134">
                  <c:v>4.1649597434723091</c:v>
                </c:pt>
                <c:pt idx="1135">
                  <c:v>3.6956751657384217</c:v>
                </c:pt>
                <c:pt idx="1136">
                  <c:v>1.9084916014867588</c:v>
                </c:pt>
                <c:pt idx="1137">
                  <c:v>3.8209963301326582</c:v>
                </c:pt>
                <c:pt idx="1138">
                  <c:v>2.5660418759595842</c:v>
                </c:pt>
                <c:pt idx="1139">
                  <c:v>3.263343383913238</c:v>
                </c:pt>
                <c:pt idx="1140">
                  <c:v>3.1392993692580262</c:v>
                </c:pt>
                <c:pt idx="1141">
                  <c:v>3.4867126429781194</c:v>
                </c:pt>
                <c:pt idx="1142">
                  <c:v>2.7873717065735661</c:v>
                </c:pt>
                <c:pt idx="1143">
                  <c:v>3.9185638751794016</c:v>
                </c:pt>
                <c:pt idx="1144">
                  <c:v>2.5367133737845649</c:v>
                </c:pt>
                <c:pt idx="1145">
                  <c:v>2.5520990909816703</c:v>
                </c:pt>
                <c:pt idx="1146">
                  <c:v>2.9064993604246609</c:v>
                </c:pt>
                <c:pt idx="1147">
                  <c:v>2.9510250513838514</c:v>
                </c:pt>
                <c:pt idx="1148">
                  <c:v>-2.5314984356220975</c:v>
                </c:pt>
                <c:pt idx="1149">
                  <c:v>-2.2437790717997714</c:v>
                </c:pt>
                <c:pt idx="1150">
                  <c:v>-2.659033001849636</c:v>
                </c:pt>
                <c:pt idx="1151">
                  <c:v>-2.6131839020831222</c:v>
                </c:pt>
                <c:pt idx="1152">
                  <c:v>-2.2733949723668161</c:v>
                </c:pt>
                <c:pt idx="1153">
                  <c:v>-2.1715253245375905</c:v>
                </c:pt>
                <c:pt idx="1154">
                  <c:v>-6.2121649206726701</c:v>
                </c:pt>
                <c:pt idx="1155">
                  <c:v>-1.6627653693964106</c:v>
                </c:pt>
                <c:pt idx="1156">
                  <c:v>5.7380745244958291</c:v>
                </c:pt>
                <c:pt idx="1157">
                  <c:v>-2.2094837226538573</c:v>
                </c:pt>
                <c:pt idx="1158">
                  <c:v>-0.45636379524911774</c:v>
                </c:pt>
                <c:pt idx="1159">
                  <c:v>-1.1319485560006868</c:v>
                </c:pt>
                <c:pt idx="1160">
                  <c:v>-1.108551770010429</c:v>
                </c:pt>
                <c:pt idx="1161">
                  <c:v>-0.56770540280269444</c:v>
                </c:pt>
                <c:pt idx="1162">
                  <c:v>-0.17862647797537079</c:v>
                </c:pt>
                <c:pt idx="1163">
                  <c:v>1.5451468331366129</c:v>
                </c:pt>
                <c:pt idx="1164">
                  <c:v>3.1048832506777586</c:v>
                </c:pt>
                <c:pt idx="1165">
                  <c:v>2.3860870772068807</c:v>
                </c:pt>
                <c:pt idx="1166">
                  <c:v>-0.65375549292168955</c:v>
                </c:pt>
                <c:pt idx="1167">
                  <c:v>1.5627423572468899</c:v>
                </c:pt>
                <c:pt idx="1168">
                  <c:v>1.8995164820583454</c:v>
                </c:pt>
                <c:pt idx="1169">
                  <c:v>2.1080153475016061</c:v>
                </c:pt>
                <c:pt idx="1170">
                  <c:v>1.6926737743788038</c:v>
                </c:pt>
                <c:pt idx="1171">
                  <c:v>1.6258181017870044</c:v>
                </c:pt>
                <c:pt idx="1172">
                  <c:v>1.3951253830968824</c:v>
                </c:pt>
                <c:pt idx="1173">
                  <c:v>1.185460429302708</c:v>
                </c:pt>
                <c:pt idx="1174">
                  <c:v>0.84304354262393133</c:v>
                </c:pt>
                <c:pt idx="1175">
                  <c:v>1.0881850610894048</c:v>
                </c:pt>
                <c:pt idx="1176">
                  <c:v>1.5959237211554012</c:v>
                </c:pt>
                <c:pt idx="1177">
                  <c:v>1.0232233207170935</c:v>
                </c:pt>
                <c:pt idx="1178">
                  <c:v>1.0043273357533735</c:v>
                </c:pt>
                <c:pt idx="1179">
                  <c:v>-1.3880612654756845</c:v>
                </c:pt>
                <c:pt idx="1180">
                  <c:v>-1.3910231427300488</c:v>
                </c:pt>
                <c:pt idx="1181">
                  <c:v>2.7557071980309047</c:v>
                </c:pt>
                <c:pt idx="1182">
                  <c:v>2.6816788713411199</c:v>
                </c:pt>
                <c:pt idx="1183">
                  <c:v>1.5911899368576883</c:v>
                </c:pt>
                <c:pt idx="1184">
                  <c:v>0.90039151553497732</c:v>
                </c:pt>
                <c:pt idx="1185">
                  <c:v>0.4550437250492223</c:v>
                </c:pt>
                <c:pt idx="1186">
                  <c:v>-0.29075614256849747</c:v>
                </c:pt>
                <c:pt idx="1187">
                  <c:v>0.39875282842423587</c:v>
                </c:pt>
                <c:pt idx="1188">
                  <c:v>-0.4430890393117437</c:v>
                </c:pt>
                <c:pt idx="1189">
                  <c:v>-0.3195409376147893</c:v>
                </c:pt>
                <c:pt idx="1190">
                  <c:v>-0.32658415919692629</c:v>
                </c:pt>
                <c:pt idx="1191">
                  <c:v>-3.1228106378080156E-2</c:v>
                </c:pt>
                <c:pt idx="1192">
                  <c:v>-0.34555437056566518</c:v>
                </c:pt>
                <c:pt idx="1193">
                  <c:v>-0.68842871470204159</c:v>
                </c:pt>
                <c:pt idx="1194">
                  <c:v>-0.4401919009811337</c:v>
                </c:pt>
                <c:pt idx="1195">
                  <c:v>-7.0247926987974552E-2</c:v>
                </c:pt>
                <c:pt idx="1196">
                  <c:v>0.14140673273533366</c:v>
                </c:pt>
                <c:pt idx="1197">
                  <c:v>-0.57022358199878909</c:v>
                </c:pt>
                <c:pt idx="1198">
                  <c:v>-0.55132290052173971</c:v>
                </c:pt>
                <c:pt idx="1199">
                  <c:v>-0.50574222021114679</c:v>
                </c:pt>
                <c:pt idx="1200">
                  <c:v>-0.43014716593249602</c:v>
                </c:pt>
                <c:pt idx="1201">
                  <c:v>-0.59497562618189193</c:v>
                </c:pt>
                <c:pt idx="1202">
                  <c:v>-2.2824117151887577</c:v>
                </c:pt>
                <c:pt idx="1203">
                  <c:v>0.63171132235832772</c:v>
                </c:pt>
                <c:pt idx="1204">
                  <c:v>0.28676896030997057</c:v>
                </c:pt>
                <c:pt idx="1205">
                  <c:v>0.20330421745771332</c:v>
                </c:pt>
                <c:pt idx="1206">
                  <c:v>-1.7859586364165949</c:v>
                </c:pt>
                <c:pt idx="1207">
                  <c:v>-0.57854981345084866</c:v>
                </c:pt>
                <c:pt idx="1208">
                  <c:v>-1.9588695350671088</c:v>
                </c:pt>
                <c:pt idx="1209">
                  <c:v>6.9297630138038357E-2</c:v>
                </c:pt>
                <c:pt idx="1210">
                  <c:v>6.4006440147579724E-2</c:v>
                </c:pt>
                <c:pt idx="1211">
                  <c:v>3.1689960929398353E-2</c:v>
                </c:pt>
                <c:pt idx="1212">
                  <c:v>-1.0237771172392627</c:v>
                </c:pt>
                <c:pt idx="1213">
                  <c:v>-1.0768379941683577</c:v>
                </c:pt>
                <c:pt idx="1214">
                  <c:v>-0.92608981296618254</c:v>
                </c:pt>
                <c:pt idx="1215">
                  <c:v>-0.77599383308601944</c:v>
                </c:pt>
                <c:pt idx="1216">
                  <c:v>-0.82198356429829289</c:v>
                </c:pt>
                <c:pt idx="1217">
                  <c:v>11.915662999812156</c:v>
                </c:pt>
                <c:pt idx="1218">
                  <c:v>8.3128618311482541</c:v>
                </c:pt>
                <c:pt idx="1219">
                  <c:v>4.8394664625446211</c:v>
                </c:pt>
                <c:pt idx="1220">
                  <c:v>3.3978283822871873</c:v>
                </c:pt>
                <c:pt idx="1221">
                  <c:v>1.3356829061478095</c:v>
                </c:pt>
                <c:pt idx="1222">
                  <c:v>1.1093642829005717</c:v>
                </c:pt>
                <c:pt idx="1223">
                  <c:v>0.22424775525541918</c:v>
                </c:pt>
                <c:pt idx="1224">
                  <c:v>2.0125028399122016</c:v>
                </c:pt>
                <c:pt idx="1225">
                  <c:v>0.72387771865150796</c:v>
                </c:pt>
                <c:pt idx="1226">
                  <c:v>-1.2805897608194243</c:v>
                </c:pt>
                <c:pt idx="1227">
                  <c:v>1.240651524623118</c:v>
                </c:pt>
                <c:pt idx="1228">
                  <c:v>-1.6849924085220209</c:v>
                </c:pt>
                <c:pt idx="1229">
                  <c:v>-1.8534272983562232</c:v>
                </c:pt>
                <c:pt idx="1230">
                  <c:v>-0.76528248385656639</c:v>
                </c:pt>
                <c:pt idx="1231">
                  <c:v>0.17366512603297224</c:v>
                </c:pt>
                <c:pt idx="1232">
                  <c:v>-0.79312056923905061</c:v>
                </c:pt>
                <c:pt idx="1233">
                  <c:v>-0.85305767375025709</c:v>
                </c:pt>
                <c:pt idx="1234">
                  <c:v>-1.4725053603806799</c:v>
                </c:pt>
                <c:pt idx="1235">
                  <c:v>-1.371271171781359</c:v>
                </c:pt>
                <c:pt idx="1236">
                  <c:v>-2.7246987037188575</c:v>
                </c:pt>
                <c:pt idx="1237">
                  <c:v>-1.9473352904408614</c:v>
                </c:pt>
                <c:pt idx="1238">
                  <c:v>-1.0839646923186876</c:v>
                </c:pt>
                <c:pt idx="1239">
                  <c:v>-1.2227341472357267</c:v>
                </c:pt>
                <c:pt idx="1240">
                  <c:v>-1.0311739080898121</c:v>
                </c:pt>
                <c:pt idx="1241">
                  <c:v>-1.1384622164325862</c:v>
                </c:pt>
                <c:pt idx="1242">
                  <c:v>-0.63391136067463094</c:v>
                </c:pt>
                <c:pt idx="1243">
                  <c:v>-0.62039034152891759</c:v>
                </c:pt>
                <c:pt idx="1244">
                  <c:v>6.1692580091972502</c:v>
                </c:pt>
                <c:pt idx="1245">
                  <c:v>7.479164722923386</c:v>
                </c:pt>
                <c:pt idx="1246">
                  <c:v>6.7100056991093595</c:v>
                </c:pt>
                <c:pt idx="1247">
                  <c:v>-1.6835991211832919</c:v>
                </c:pt>
                <c:pt idx="1248">
                  <c:v>-4.4722848549959764</c:v>
                </c:pt>
                <c:pt idx="1249">
                  <c:v>-3.7186007853726011</c:v>
                </c:pt>
                <c:pt idx="1250">
                  <c:v>-3.3813412149817594</c:v>
                </c:pt>
                <c:pt idx="1251">
                  <c:v>-3.6343237258576551</c:v>
                </c:pt>
                <c:pt idx="1252">
                  <c:v>-4.0463836380898499</c:v>
                </c:pt>
                <c:pt idx="1253">
                  <c:v>-4.381923612098916</c:v>
                </c:pt>
                <c:pt idx="1254">
                  <c:v>-3.9819555397573509</c:v>
                </c:pt>
                <c:pt idx="1255">
                  <c:v>-9.5252498683553313</c:v>
                </c:pt>
                <c:pt idx="1256">
                  <c:v>-5.6095550707481436</c:v>
                </c:pt>
                <c:pt idx="1257">
                  <c:v>-5.4493774209750114</c:v>
                </c:pt>
                <c:pt idx="1258">
                  <c:v>-5.3406442467836825</c:v>
                </c:pt>
                <c:pt idx="1259">
                  <c:v>-5.0032141139977426</c:v>
                </c:pt>
                <c:pt idx="1260">
                  <c:v>-9.0622557378325013</c:v>
                </c:pt>
                <c:pt idx="1261">
                  <c:v>-3.2681558254092096</c:v>
                </c:pt>
                <c:pt idx="1262">
                  <c:v>-7.813625508838129E-2</c:v>
                </c:pt>
                <c:pt idx="1263">
                  <c:v>-0.71891435873180853</c:v>
                </c:pt>
                <c:pt idx="1264">
                  <c:v>-0.17713818677034254</c:v>
                </c:pt>
                <c:pt idx="1265">
                  <c:v>-4.2034814496444</c:v>
                </c:pt>
                <c:pt idx="1266">
                  <c:v>-1.3544931381801817</c:v>
                </c:pt>
                <c:pt idx="1267">
                  <c:v>5.8975357285043373</c:v>
                </c:pt>
                <c:pt idx="1268">
                  <c:v>-1.3882223798744846</c:v>
                </c:pt>
                <c:pt idx="1269">
                  <c:v>-0.75220842323776083</c:v>
                </c:pt>
                <c:pt idx="1270">
                  <c:v>-7.2113282493076554</c:v>
                </c:pt>
                <c:pt idx="1271">
                  <c:v>-1.8188177863228674</c:v>
                </c:pt>
                <c:pt idx="1272">
                  <c:v>-8.3965970252170692</c:v>
                </c:pt>
                <c:pt idx="1273">
                  <c:v>3.7993664913407486</c:v>
                </c:pt>
                <c:pt idx="1274">
                  <c:v>9.3877627981299838E-2</c:v>
                </c:pt>
                <c:pt idx="1275">
                  <c:v>-0.38712898480463309</c:v>
                </c:pt>
                <c:pt idx="1276">
                  <c:v>-8.8476310859704199E-2</c:v>
                </c:pt>
                <c:pt idx="1277">
                  <c:v>0.2663116599202624</c:v>
                </c:pt>
                <c:pt idx="1278">
                  <c:v>-0.25507951210916247</c:v>
                </c:pt>
                <c:pt idx="1279">
                  <c:v>4.041591053926183</c:v>
                </c:pt>
                <c:pt idx="1280">
                  <c:v>0.36094235426038779</c:v>
                </c:pt>
                <c:pt idx="1281">
                  <c:v>2.073794654927184</c:v>
                </c:pt>
                <c:pt idx="1282">
                  <c:v>2.4510334660388935</c:v>
                </c:pt>
                <c:pt idx="1283">
                  <c:v>-2.5597685817381972</c:v>
                </c:pt>
                <c:pt idx="1284">
                  <c:v>0.17621271250885684</c:v>
                </c:pt>
                <c:pt idx="1285">
                  <c:v>7.5316482316256099</c:v>
                </c:pt>
                <c:pt idx="1286">
                  <c:v>4.660167024354152</c:v>
                </c:pt>
                <c:pt idx="1287">
                  <c:v>3.9270769698019308</c:v>
                </c:pt>
                <c:pt idx="1288">
                  <c:v>-1.9118544061370386</c:v>
                </c:pt>
                <c:pt idx="1289">
                  <c:v>-7.4316305049478615E-2</c:v>
                </c:pt>
                <c:pt idx="1290">
                  <c:v>-1.1453689963462068</c:v>
                </c:pt>
                <c:pt idx="1291">
                  <c:v>-0.70427359820992308</c:v>
                </c:pt>
                <c:pt idx="1292">
                  <c:v>-9.3452727889669518E-2</c:v>
                </c:pt>
                <c:pt idx="1293">
                  <c:v>-3.4179138257408681</c:v>
                </c:pt>
                <c:pt idx="1294">
                  <c:v>-3.2969775055534143</c:v>
                </c:pt>
                <c:pt idx="1295">
                  <c:v>-0.57528062882073527</c:v>
                </c:pt>
                <c:pt idx="1296">
                  <c:v>-0.72376909170633041</c:v>
                </c:pt>
                <c:pt idx="1297">
                  <c:v>-4.2522601761340724</c:v>
                </c:pt>
                <c:pt idx="1298">
                  <c:v>-0.17893470831812408</c:v>
                </c:pt>
                <c:pt idx="1299">
                  <c:v>-1.5474682703839022</c:v>
                </c:pt>
                <c:pt idx="1300">
                  <c:v>-1.5740519232343715</c:v>
                </c:pt>
                <c:pt idx="1301">
                  <c:v>1.8466545971853066</c:v>
                </c:pt>
                <c:pt idx="1302">
                  <c:v>1.9073344321587058</c:v>
                </c:pt>
                <c:pt idx="1303">
                  <c:v>-1.1707582362122366</c:v>
                </c:pt>
                <c:pt idx="1304">
                  <c:v>-1.3855438642384428</c:v>
                </c:pt>
                <c:pt idx="1305">
                  <c:v>1.5187116335908897</c:v>
                </c:pt>
                <c:pt idx="1306">
                  <c:v>1.1590295926772214</c:v>
                </c:pt>
                <c:pt idx="1307">
                  <c:v>1.5801205997564054</c:v>
                </c:pt>
                <c:pt idx="1308">
                  <c:v>-1.9547080817014191</c:v>
                </c:pt>
                <c:pt idx="1309">
                  <c:v>0.99642973337017793</c:v>
                </c:pt>
                <c:pt idx="1310">
                  <c:v>5.256332898108532</c:v>
                </c:pt>
                <c:pt idx="1311">
                  <c:v>0.10418620691128666</c:v>
                </c:pt>
                <c:pt idx="1312">
                  <c:v>1.0458315285072644</c:v>
                </c:pt>
                <c:pt idx="1313">
                  <c:v>0.71628886981389428</c:v>
                </c:pt>
                <c:pt idx="1314">
                  <c:v>-2.5813587296966034E-2</c:v>
                </c:pt>
                <c:pt idx="1315">
                  <c:v>0.13751974549882107</c:v>
                </c:pt>
                <c:pt idx="1316">
                  <c:v>0.65083661344776544</c:v>
                </c:pt>
                <c:pt idx="1317">
                  <c:v>-0.30543381648710977</c:v>
                </c:pt>
                <c:pt idx="1318">
                  <c:v>0.78769619211354325</c:v>
                </c:pt>
                <c:pt idx="1319">
                  <c:v>0.42998247075993845</c:v>
                </c:pt>
                <c:pt idx="1320">
                  <c:v>-0.19243082809667555</c:v>
                </c:pt>
                <c:pt idx="1321">
                  <c:v>-0.62293209019823337</c:v>
                </c:pt>
                <c:pt idx="1322">
                  <c:v>-0.19832331932349234</c:v>
                </c:pt>
                <c:pt idx="1323">
                  <c:v>-1.9201977490822628</c:v>
                </c:pt>
                <c:pt idx="1324">
                  <c:v>-0.30572214178525314</c:v>
                </c:pt>
                <c:pt idx="1325">
                  <c:v>6.9993885920169419E-2</c:v>
                </c:pt>
                <c:pt idx="1326">
                  <c:v>0.59574156762585062</c:v>
                </c:pt>
                <c:pt idx="1327">
                  <c:v>-1.7408279203523307</c:v>
                </c:pt>
                <c:pt idx="1328">
                  <c:v>0.93291306936423268</c:v>
                </c:pt>
                <c:pt idx="1329">
                  <c:v>0.5913109262104399</c:v>
                </c:pt>
                <c:pt idx="1330">
                  <c:v>0.72434435402209374</c:v>
                </c:pt>
                <c:pt idx="1331">
                  <c:v>2.1192481749792194</c:v>
                </c:pt>
                <c:pt idx="1332">
                  <c:v>3.1810292310214408</c:v>
                </c:pt>
                <c:pt idx="1333">
                  <c:v>2.0060724811057327</c:v>
                </c:pt>
                <c:pt idx="1334">
                  <c:v>1.7273905726933378</c:v>
                </c:pt>
                <c:pt idx="1335">
                  <c:v>2.1255987759875268</c:v>
                </c:pt>
                <c:pt idx="1336">
                  <c:v>1.7211139760683665</c:v>
                </c:pt>
                <c:pt idx="1337">
                  <c:v>8.5401720774709631</c:v>
                </c:pt>
                <c:pt idx="1338">
                  <c:v>-12.203794862651471</c:v>
                </c:pt>
                <c:pt idx="1339">
                  <c:v>-12.972708355293122</c:v>
                </c:pt>
                <c:pt idx="1340">
                  <c:v>-10.778893651205678</c:v>
                </c:pt>
                <c:pt idx="1341">
                  <c:v>-10.671922746798039</c:v>
                </c:pt>
                <c:pt idx="1342">
                  <c:v>-9.9843305613540565</c:v>
                </c:pt>
                <c:pt idx="1343">
                  <c:v>-11.373288084686891</c:v>
                </c:pt>
                <c:pt idx="1344">
                  <c:v>-10.036588118902692</c:v>
                </c:pt>
                <c:pt idx="1345">
                  <c:v>-17.017624399133034</c:v>
                </c:pt>
                <c:pt idx="1346">
                  <c:v>1.6455972027351748</c:v>
                </c:pt>
                <c:pt idx="1347">
                  <c:v>1.6773883160410463</c:v>
                </c:pt>
                <c:pt idx="1348">
                  <c:v>1.6097275481867541</c:v>
                </c:pt>
                <c:pt idx="1349">
                  <c:v>1.5898685040007479</c:v>
                </c:pt>
                <c:pt idx="1350">
                  <c:v>2.3723291407553404</c:v>
                </c:pt>
                <c:pt idx="1351">
                  <c:v>1.378617960388965</c:v>
                </c:pt>
                <c:pt idx="1352">
                  <c:v>1.7651488640480295</c:v>
                </c:pt>
                <c:pt idx="1353">
                  <c:v>-0.92631091175769598</c:v>
                </c:pt>
                <c:pt idx="1354">
                  <c:v>-1.1904623995796442</c:v>
                </c:pt>
                <c:pt idx="1355">
                  <c:v>-9.7017900133891999E-2</c:v>
                </c:pt>
                <c:pt idx="1356">
                  <c:v>0.57736122362055653</c:v>
                </c:pt>
                <c:pt idx="1357">
                  <c:v>3.7901226892711222</c:v>
                </c:pt>
                <c:pt idx="1358">
                  <c:v>-0.27832500747149425</c:v>
                </c:pt>
                <c:pt idx="1359">
                  <c:v>3.3981172367363399</c:v>
                </c:pt>
                <c:pt idx="1360">
                  <c:v>2.7476953265257862</c:v>
                </c:pt>
                <c:pt idx="1361">
                  <c:v>-4.1726006823486301</c:v>
                </c:pt>
                <c:pt idx="1362">
                  <c:v>2.4942856367144941</c:v>
                </c:pt>
                <c:pt idx="1363">
                  <c:v>-10.674280364867784</c:v>
                </c:pt>
                <c:pt idx="1364">
                  <c:v>-3.6874068594638558</c:v>
                </c:pt>
                <c:pt idx="1365">
                  <c:v>-3.2539347312572175</c:v>
                </c:pt>
                <c:pt idx="1366">
                  <c:v>-0.4304818521772944</c:v>
                </c:pt>
                <c:pt idx="1367">
                  <c:v>0.32962886215723586</c:v>
                </c:pt>
                <c:pt idx="1368">
                  <c:v>1.7890992554796696</c:v>
                </c:pt>
                <c:pt idx="1369">
                  <c:v>2.1748536218203753</c:v>
                </c:pt>
                <c:pt idx="1370">
                  <c:v>2.8957667361929609</c:v>
                </c:pt>
                <c:pt idx="1371">
                  <c:v>2.8710870328116727</c:v>
                </c:pt>
                <c:pt idx="1372">
                  <c:v>3.2295133701781822</c:v>
                </c:pt>
                <c:pt idx="1373">
                  <c:v>3.5175546618463329</c:v>
                </c:pt>
                <c:pt idx="1374">
                  <c:v>2.6939249287197953</c:v>
                </c:pt>
                <c:pt idx="1375">
                  <c:v>2.2758693188237515</c:v>
                </c:pt>
                <c:pt idx="1376">
                  <c:v>1.6871734936469664</c:v>
                </c:pt>
                <c:pt idx="1377">
                  <c:v>1.1684276306293242</c:v>
                </c:pt>
                <c:pt idx="1378">
                  <c:v>0.18619699388587208</c:v>
                </c:pt>
                <c:pt idx="1379">
                  <c:v>0.43209949995940633</c:v>
                </c:pt>
                <c:pt idx="1380">
                  <c:v>2.7599117566096822</c:v>
                </c:pt>
                <c:pt idx="1381">
                  <c:v>0.47316689963834335</c:v>
                </c:pt>
                <c:pt idx="1382">
                  <c:v>-0.81285557986596757</c:v>
                </c:pt>
                <c:pt idx="1383">
                  <c:v>10.604930894912187</c:v>
                </c:pt>
                <c:pt idx="1384">
                  <c:v>7.9825205398293519</c:v>
                </c:pt>
                <c:pt idx="1385">
                  <c:v>4.9719228907940334</c:v>
                </c:pt>
                <c:pt idx="1386">
                  <c:v>1.8285082585628629</c:v>
                </c:pt>
                <c:pt idx="1387">
                  <c:v>0.51556313369945883</c:v>
                </c:pt>
                <c:pt idx="1388">
                  <c:v>2.0414445335910898</c:v>
                </c:pt>
                <c:pt idx="1389">
                  <c:v>1.0332538441108881</c:v>
                </c:pt>
                <c:pt idx="1390">
                  <c:v>0.94255578088508685</c:v>
                </c:pt>
                <c:pt idx="1391">
                  <c:v>2.3457767462605545</c:v>
                </c:pt>
                <c:pt idx="1392">
                  <c:v>2.5000379243586082</c:v>
                </c:pt>
                <c:pt idx="1393">
                  <c:v>2.6948309060173017</c:v>
                </c:pt>
                <c:pt idx="1394">
                  <c:v>3.4465126781050515</c:v>
                </c:pt>
                <c:pt idx="1395">
                  <c:v>2.8229258688718062</c:v>
                </c:pt>
                <c:pt idx="1396">
                  <c:v>1.0683789025968764</c:v>
                </c:pt>
                <c:pt idx="1397">
                  <c:v>1.5124524905945691</c:v>
                </c:pt>
                <c:pt idx="1398">
                  <c:v>2.640010592613848</c:v>
                </c:pt>
                <c:pt idx="1399">
                  <c:v>2.8233582662015522</c:v>
                </c:pt>
                <c:pt idx="1400">
                  <c:v>3.3548912565603501</c:v>
                </c:pt>
                <c:pt idx="1401">
                  <c:v>-0.5228216331018416</c:v>
                </c:pt>
                <c:pt idx="1402">
                  <c:v>3.1370959588998346</c:v>
                </c:pt>
                <c:pt idx="1403">
                  <c:v>-0.75573443857919642</c:v>
                </c:pt>
                <c:pt idx="1404">
                  <c:v>-0.93606880580593099</c:v>
                </c:pt>
                <c:pt idx="1405">
                  <c:v>-0.57905332119581487</c:v>
                </c:pt>
                <c:pt idx="1406">
                  <c:v>4.2844487382180461</c:v>
                </c:pt>
                <c:pt idx="1407">
                  <c:v>-0.9330573370451134</c:v>
                </c:pt>
                <c:pt idx="1408">
                  <c:v>-0.86194381520297725</c:v>
                </c:pt>
                <c:pt idx="1409">
                  <c:v>-0.49340637968640522</c:v>
                </c:pt>
                <c:pt idx="1410">
                  <c:v>-3.5651054346125761</c:v>
                </c:pt>
                <c:pt idx="1411">
                  <c:v>-0.33325874571612246</c:v>
                </c:pt>
                <c:pt idx="1412">
                  <c:v>-3.6251954590266848</c:v>
                </c:pt>
                <c:pt idx="1413">
                  <c:v>-3.9750279065696006</c:v>
                </c:pt>
                <c:pt idx="1414">
                  <c:v>-3.5212506041689267</c:v>
                </c:pt>
                <c:pt idx="1415">
                  <c:v>-2.034890215652041</c:v>
                </c:pt>
                <c:pt idx="1416">
                  <c:v>-0.98349458754182706</c:v>
                </c:pt>
                <c:pt idx="1417">
                  <c:v>0.25849431114245647</c:v>
                </c:pt>
                <c:pt idx="1418">
                  <c:v>-2.2500313840268262</c:v>
                </c:pt>
                <c:pt idx="1419">
                  <c:v>6.3458103118212463</c:v>
                </c:pt>
                <c:pt idx="1420">
                  <c:v>-1.0937632669282635</c:v>
                </c:pt>
                <c:pt idx="1421">
                  <c:v>7.1791923781100664</c:v>
                </c:pt>
                <c:pt idx="1422">
                  <c:v>-0.406064570479721</c:v>
                </c:pt>
                <c:pt idx="1423">
                  <c:v>0.3829219385591216</c:v>
                </c:pt>
                <c:pt idx="1424">
                  <c:v>-0.34522234336559876</c:v>
                </c:pt>
                <c:pt idx="1425">
                  <c:v>9.9298652312539915</c:v>
                </c:pt>
                <c:pt idx="1426">
                  <c:v>9.8034264706016359</c:v>
                </c:pt>
                <c:pt idx="1427">
                  <c:v>9.4008056944523801</c:v>
                </c:pt>
                <c:pt idx="1428">
                  <c:v>2.4279814068455607</c:v>
                </c:pt>
                <c:pt idx="1429">
                  <c:v>2.0789398567583248</c:v>
                </c:pt>
                <c:pt idx="1430">
                  <c:v>-2.5305760958736556</c:v>
                </c:pt>
                <c:pt idx="1431">
                  <c:v>-2.9442451966089465</c:v>
                </c:pt>
                <c:pt idx="1432">
                  <c:v>4.2218725956967234</c:v>
                </c:pt>
                <c:pt idx="1433">
                  <c:v>4.3830128754309072</c:v>
                </c:pt>
                <c:pt idx="1434">
                  <c:v>4.6313947302615475</c:v>
                </c:pt>
                <c:pt idx="1435">
                  <c:v>3.8686376841571928</c:v>
                </c:pt>
                <c:pt idx="1436">
                  <c:v>4.089328470895893</c:v>
                </c:pt>
                <c:pt idx="1437">
                  <c:v>3.6213582650840692</c:v>
                </c:pt>
                <c:pt idx="1438">
                  <c:v>3.6733610961021554</c:v>
                </c:pt>
                <c:pt idx="1439">
                  <c:v>4.1322701902098942</c:v>
                </c:pt>
                <c:pt idx="1440">
                  <c:v>-0.30909492446762954</c:v>
                </c:pt>
                <c:pt idx="1441">
                  <c:v>-0.43069868339856043</c:v>
                </c:pt>
                <c:pt idx="1442">
                  <c:v>-0.67475876274779978</c:v>
                </c:pt>
                <c:pt idx="1443">
                  <c:v>-1.2263409711854791</c:v>
                </c:pt>
                <c:pt idx="1444">
                  <c:v>-1.8525483501107374</c:v>
                </c:pt>
                <c:pt idx="1445">
                  <c:v>-2.2982006728278321</c:v>
                </c:pt>
                <c:pt idx="1446">
                  <c:v>-1.9608524219425192</c:v>
                </c:pt>
                <c:pt idx="1447">
                  <c:v>-2.1889927642269669</c:v>
                </c:pt>
                <c:pt idx="1448">
                  <c:v>-1.9807718236521055</c:v>
                </c:pt>
                <c:pt idx="1449">
                  <c:v>-2.1168130537148215</c:v>
                </c:pt>
                <c:pt idx="1450">
                  <c:v>-1.8591042433004645</c:v>
                </c:pt>
                <c:pt idx="1451">
                  <c:v>-1.936674602941892</c:v>
                </c:pt>
                <c:pt idx="1452">
                  <c:v>-2.4182296380345036</c:v>
                </c:pt>
                <c:pt idx="1453">
                  <c:v>2.119859334007117</c:v>
                </c:pt>
                <c:pt idx="1454">
                  <c:v>2.0167746721343462</c:v>
                </c:pt>
                <c:pt idx="1455">
                  <c:v>2.8593495310768162</c:v>
                </c:pt>
                <c:pt idx="1456">
                  <c:v>2.1427959776829653</c:v>
                </c:pt>
                <c:pt idx="1457">
                  <c:v>2.7077157342124138</c:v>
                </c:pt>
                <c:pt idx="1458">
                  <c:v>6.2805551548478888E-2</c:v>
                </c:pt>
                <c:pt idx="1459">
                  <c:v>2.5539735917234907</c:v>
                </c:pt>
                <c:pt idx="1460">
                  <c:v>3.2298156684003345</c:v>
                </c:pt>
                <c:pt idx="1461">
                  <c:v>3.0053209073793994</c:v>
                </c:pt>
                <c:pt idx="1462">
                  <c:v>3.1006013926201774</c:v>
                </c:pt>
                <c:pt idx="1463">
                  <c:v>2.5930618019210812</c:v>
                </c:pt>
                <c:pt idx="1464">
                  <c:v>3.63751231443797</c:v>
                </c:pt>
                <c:pt idx="1465">
                  <c:v>3.9399975758116739</c:v>
                </c:pt>
                <c:pt idx="1466">
                  <c:v>3.5315724987115402</c:v>
                </c:pt>
                <c:pt idx="1467">
                  <c:v>3.7914011823169034</c:v>
                </c:pt>
                <c:pt idx="1468">
                  <c:v>-1.0588752654804097</c:v>
                </c:pt>
                <c:pt idx="1469">
                  <c:v>-1.3411214901427684</c:v>
                </c:pt>
                <c:pt idx="1470">
                  <c:v>-1.611276103932255</c:v>
                </c:pt>
                <c:pt idx="1471">
                  <c:v>-1.2203209536283879</c:v>
                </c:pt>
                <c:pt idx="1472">
                  <c:v>-1.4593189735567051</c:v>
                </c:pt>
                <c:pt idx="1473">
                  <c:v>-1.5107781525711346</c:v>
                </c:pt>
                <c:pt idx="1474">
                  <c:v>-1.1983203143744987</c:v>
                </c:pt>
                <c:pt idx="1475">
                  <c:v>-5.597093214698873</c:v>
                </c:pt>
                <c:pt idx="1476">
                  <c:v>-5.6403547042177919</c:v>
                </c:pt>
                <c:pt idx="1477">
                  <c:v>-5.7712021291951388</c:v>
                </c:pt>
                <c:pt idx="1478">
                  <c:v>-9.7750982525398911</c:v>
                </c:pt>
                <c:pt idx="1479">
                  <c:v>-4.7152945657618517</c:v>
                </c:pt>
                <c:pt idx="1480">
                  <c:v>-3.8815854759030515</c:v>
                </c:pt>
                <c:pt idx="1481">
                  <c:v>-3.2637128180173249</c:v>
                </c:pt>
                <c:pt idx="1482">
                  <c:v>-1.149065822231762</c:v>
                </c:pt>
                <c:pt idx="1483">
                  <c:v>-1.8777797245935943</c:v>
                </c:pt>
                <c:pt idx="1484">
                  <c:v>-1.7518558396113519</c:v>
                </c:pt>
                <c:pt idx="1485">
                  <c:v>-3.8973962973456651</c:v>
                </c:pt>
                <c:pt idx="1486">
                  <c:v>-1.9688906248854181</c:v>
                </c:pt>
                <c:pt idx="1487">
                  <c:v>-2.0363113629011877</c:v>
                </c:pt>
                <c:pt idx="1488">
                  <c:v>-2.2406563380228874</c:v>
                </c:pt>
                <c:pt idx="1489">
                  <c:v>-0.18431920399979163</c:v>
                </c:pt>
                <c:pt idx="1490">
                  <c:v>-0.26869193949117687</c:v>
                </c:pt>
                <c:pt idx="1491">
                  <c:v>-4.2302528467275806</c:v>
                </c:pt>
                <c:pt idx="1492">
                  <c:v>-1.6857672419884295</c:v>
                </c:pt>
                <c:pt idx="1493">
                  <c:v>-0.42382239915703224</c:v>
                </c:pt>
                <c:pt idx="1494">
                  <c:v>-1.3534358266764315</c:v>
                </c:pt>
                <c:pt idx="1495">
                  <c:v>-1.2270470118565555</c:v>
                </c:pt>
                <c:pt idx="1496">
                  <c:v>-1.6654751412988702</c:v>
                </c:pt>
                <c:pt idx="1497">
                  <c:v>-1.6486877144126879</c:v>
                </c:pt>
                <c:pt idx="1498">
                  <c:v>-0.89243262702800052</c:v>
                </c:pt>
                <c:pt idx="1499">
                  <c:v>5.6253674831035596</c:v>
                </c:pt>
                <c:pt idx="1500">
                  <c:v>5.1570013581223719</c:v>
                </c:pt>
                <c:pt idx="1501">
                  <c:v>2.7036882534495419</c:v>
                </c:pt>
                <c:pt idx="1502">
                  <c:v>0.93933191098622615</c:v>
                </c:pt>
                <c:pt idx="1503">
                  <c:v>-0.11781009109519403</c:v>
                </c:pt>
                <c:pt idx="1504">
                  <c:v>-0.35757825645633545</c:v>
                </c:pt>
                <c:pt idx="1505">
                  <c:v>-0.91645099452642853</c:v>
                </c:pt>
                <c:pt idx="1506">
                  <c:v>-1.6448369453503489</c:v>
                </c:pt>
                <c:pt idx="1507">
                  <c:v>-3.5689944657024881</c:v>
                </c:pt>
                <c:pt idx="1508">
                  <c:v>-0.71371478679363065</c:v>
                </c:pt>
                <c:pt idx="1509">
                  <c:v>-0.45437829125930307</c:v>
                </c:pt>
                <c:pt idx="1510">
                  <c:v>-0.23312248050052631</c:v>
                </c:pt>
                <c:pt idx="1511">
                  <c:v>-2.2026235385342119</c:v>
                </c:pt>
                <c:pt idx="1512">
                  <c:v>-2.0232754142293032</c:v>
                </c:pt>
                <c:pt idx="1513">
                  <c:v>-2.0067719703726965</c:v>
                </c:pt>
                <c:pt idx="1514">
                  <c:v>-1.5552768255944898</c:v>
                </c:pt>
                <c:pt idx="1515">
                  <c:v>-1.81541143899058</c:v>
                </c:pt>
                <c:pt idx="1516">
                  <c:v>-1.3547301767699338</c:v>
                </c:pt>
                <c:pt idx="1517">
                  <c:v>-1.4933406713910671</c:v>
                </c:pt>
                <c:pt idx="1518">
                  <c:v>-1.4993983568205778</c:v>
                </c:pt>
                <c:pt idx="1519">
                  <c:v>-1.2832702552648101</c:v>
                </c:pt>
                <c:pt idx="1520">
                  <c:v>-1.0656820835187801</c:v>
                </c:pt>
                <c:pt idx="1521">
                  <c:v>0.33176272457635037</c:v>
                </c:pt>
                <c:pt idx="1522">
                  <c:v>-1.0045555368836858</c:v>
                </c:pt>
                <c:pt idx="1523">
                  <c:v>-1.1956367382012019</c:v>
                </c:pt>
                <c:pt idx="1524">
                  <c:v>0.60170845128918415</c:v>
                </c:pt>
                <c:pt idx="1525">
                  <c:v>-1.8887600464053946</c:v>
                </c:pt>
                <c:pt idx="1526">
                  <c:v>-1.9503829202033813</c:v>
                </c:pt>
                <c:pt idx="1527">
                  <c:v>-0.47295122238597287</c:v>
                </c:pt>
                <c:pt idx="1528">
                  <c:v>-0.83872694316410445</c:v>
                </c:pt>
                <c:pt idx="1529">
                  <c:v>0.51083329547707024</c:v>
                </c:pt>
                <c:pt idx="1530">
                  <c:v>0.62092212059580731</c:v>
                </c:pt>
                <c:pt idx="1531">
                  <c:v>2.0935045357652484</c:v>
                </c:pt>
                <c:pt idx="1532">
                  <c:v>0.40816177177224233</c:v>
                </c:pt>
                <c:pt idx="1533">
                  <c:v>2.4099058497272381</c:v>
                </c:pt>
                <c:pt idx="1534">
                  <c:v>1.8365558003513485</c:v>
                </c:pt>
                <c:pt idx="1535">
                  <c:v>0.13109959181988984</c:v>
                </c:pt>
                <c:pt idx="1536">
                  <c:v>0.13016120250763663</c:v>
                </c:pt>
                <c:pt idx="1537">
                  <c:v>0.23869780595852319</c:v>
                </c:pt>
                <c:pt idx="1538">
                  <c:v>5.3142738433558918</c:v>
                </c:pt>
                <c:pt idx="1539">
                  <c:v>3.806579400436064</c:v>
                </c:pt>
                <c:pt idx="1540">
                  <c:v>-3.3228042214607001</c:v>
                </c:pt>
                <c:pt idx="1541">
                  <c:v>-3.177110294537826</c:v>
                </c:pt>
                <c:pt idx="1542">
                  <c:v>-6.6300413683920283</c:v>
                </c:pt>
                <c:pt idx="1543">
                  <c:v>-3.1157294051267854</c:v>
                </c:pt>
                <c:pt idx="1544">
                  <c:v>3.6109587933199805</c:v>
                </c:pt>
                <c:pt idx="1545">
                  <c:v>3.8728471996880529</c:v>
                </c:pt>
                <c:pt idx="1546">
                  <c:v>3.1404174156662847</c:v>
                </c:pt>
                <c:pt idx="1547">
                  <c:v>2.9273714719769472</c:v>
                </c:pt>
                <c:pt idx="1548">
                  <c:v>2.5259130446728477</c:v>
                </c:pt>
                <c:pt idx="1549">
                  <c:v>3.478956829230988</c:v>
                </c:pt>
                <c:pt idx="1550">
                  <c:v>3.4008191756245409</c:v>
                </c:pt>
                <c:pt idx="1551">
                  <c:v>2.4064025608517383</c:v>
                </c:pt>
                <c:pt idx="1552">
                  <c:v>1.9396316202564208</c:v>
                </c:pt>
                <c:pt idx="1553">
                  <c:v>-4.9617295717069112</c:v>
                </c:pt>
                <c:pt idx="1554">
                  <c:v>5.9648636062722531</c:v>
                </c:pt>
                <c:pt idx="1555">
                  <c:v>-0.35432179900282534</c:v>
                </c:pt>
                <c:pt idx="1556">
                  <c:v>-0.12982651526657918</c:v>
                </c:pt>
                <c:pt idx="1557">
                  <c:v>0.26032846959280675</c:v>
                </c:pt>
                <c:pt idx="1558">
                  <c:v>-0.46497938429095598</c:v>
                </c:pt>
                <c:pt idx="1559">
                  <c:v>-6.6762418589323715</c:v>
                </c:pt>
                <c:pt idx="1560">
                  <c:v>-6.4407039680527305</c:v>
                </c:pt>
                <c:pt idx="1561">
                  <c:v>-7.3766162815234466</c:v>
                </c:pt>
                <c:pt idx="1562">
                  <c:v>-2.2167698688403235</c:v>
                </c:pt>
                <c:pt idx="1563">
                  <c:v>-3.7110850230134389</c:v>
                </c:pt>
                <c:pt idx="1564">
                  <c:v>-10.408066396010895</c:v>
                </c:pt>
                <c:pt idx="1565">
                  <c:v>-3.4123177782244696</c:v>
                </c:pt>
                <c:pt idx="1566">
                  <c:v>3.7469193733810897</c:v>
                </c:pt>
                <c:pt idx="1567">
                  <c:v>-1.1731124014536789</c:v>
                </c:pt>
                <c:pt idx="1568">
                  <c:v>8.3968076373750478E-2</c:v>
                </c:pt>
                <c:pt idx="1569">
                  <c:v>-0.69864867391251551</c:v>
                </c:pt>
                <c:pt idx="1570">
                  <c:v>-3.185464061918168</c:v>
                </c:pt>
                <c:pt idx="1571">
                  <c:v>-3.7201101513459918</c:v>
                </c:pt>
                <c:pt idx="1572">
                  <c:v>-3.4885513554781653</c:v>
                </c:pt>
                <c:pt idx="1573">
                  <c:v>-4.4043413157091322</c:v>
                </c:pt>
                <c:pt idx="1574">
                  <c:v>-3.8230643551831065</c:v>
                </c:pt>
                <c:pt idx="1575">
                  <c:v>-4.4263927082343315</c:v>
                </c:pt>
                <c:pt idx="1576">
                  <c:v>-4.2894589116246209</c:v>
                </c:pt>
                <c:pt idx="1577">
                  <c:v>-4.1204852238337537</c:v>
                </c:pt>
                <c:pt idx="1578">
                  <c:v>-3.7837096811994968</c:v>
                </c:pt>
                <c:pt idx="1579">
                  <c:v>-3.1025064076577706</c:v>
                </c:pt>
                <c:pt idx="1580">
                  <c:v>-3.3883700225440236</c:v>
                </c:pt>
                <c:pt idx="1581">
                  <c:v>-0.22780963782757624</c:v>
                </c:pt>
                <c:pt idx="1582">
                  <c:v>-0.19591748385035146</c:v>
                </c:pt>
                <c:pt idx="1583">
                  <c:v>-0.17078554984075822</c:v>
                </c:pt>
                <c:pt idx="1584">
                  <c:v>0.16006304604226784</c:v>
                </c:pt>
                <c:pt idx="1585">
                  <c:v>-1.145241884800086</c:v>
                </c:pt>
                <c:pt idx="1586">
                  <c:v>1.3192952391037807</c:v>
                </c:pt>
                <c:pt idx="1587">
                  <c:v>1.8096827953213221</c:v>
                </c:pt>
                <c:pt idx="1588">
                  <c:v>-0.43661093512122306</c:v>
                </c:pt>
                <c:pt idx="1589">
                  <c:v>-0.58198045413678301</c:v>
                </c:pt>
                <c:pt idx="1590">
                  <c:v>-0.5569190248026672</c:v>
                </c:pt>
                <c:pt idx="1591">
                  <c:v>-1.1979396207371025</c:v>
                </c:pt>
                <c:pt idx="1592">
                  <c:v>-9.1028985140866325E-3</c:v>
                </c:pt>
                <c:pt idx="1593">
                  <c:v>0.37440697816573731</c:v>
                </c:pt>
                <c:pt idx="1594">
                  <c:v>0.43827322893397991</c:v>
                </c:pt>
                <c:pt idx="1595">
                  <c:v>1.8290050473025588</c:v>
                </c:pt>
                <c:pt idx="1596">
                  <c:v>-1.9664104325469367</c:v>
                </c:pt>
                <c:pt idx="1597">
                  <c:v>-1.9141507841677452</c:v>
                </c:pt>
                <c:pt idx="1598">
                  <c:v>-2.0905314905571544</c:v>
                </c:pt>
                <c:pt idx="1599">
                  <c:v>-2.157133015424435</c:v>
                </c:pt>
                <c:pt idx="1600">
                  <c:v>-0.92374794893480328</c:v>
                </c:pt>
                <c:pt idx="1601">
                  <c:v>-1.1423451293920408</c:v>
                </c:pt>
                <c:pt idx="1602">
                  <c:v>-2.3734900482796064</c:v>
                </c:pt>
                <c:pt idx="1603">
                  <c:v>-2.0860531241249163</c:v>
                </c:pt>
                <c:pt idx="1604">
                  <c:v>-2.1644933905243278</c:v>
                </c:pt>
                <c:pt idx="1605">
                  <c:v>-2.2897346769423024</c:v>
                </c:pt>
                <c:pt idx="1606">
                  <c:v>-1.7088819223259293</c:v>
                </c:pt>
                <c:pt idx="1607">
                  <c:v>-1.9734378277643998</c:v>
                </c:pt>
                <c:pt idx="1608">
                  <c:v>-2.0093383084970071</c:v>
                </c:pt>
                <c:pt idx="1609">
                  <c:v>1.9662896138872554</c:v>
                </c:pt>
                <c:pt idx="1610">
                  <c:v>2.1052798957217362</c:v>
                </c:pt>
                <c:pt idx="1611">
                  <c:v>3.5087313795218193</c:v>
                </c:pt>
                <c:pt idx="1612">
                  <c:v>1.8927234734476741</c:v>
                </c:pt>
                <c:pt idx="1613">
                  <c:v>1.71719505871053</c:v>
                </c:pt>
                <c:pt idx="1614">
                  <c:v>9.0096881849555785</c:v>
                </c:pt>
                <c:pt idx="1615">
                  <c:v>6.1961961963036885</c:v>
                </c:pt>
                <c:pt idx="1616">
                  <c:v>4.0014032569432061</c:v>
                </c:pt>
                <c:pt idx="1617">
                  <c:v>2.6562308068488818</c:v>
                </c:pt>
                <c:pt idx="1618">
                  <c:v>7.1479561769122597</c:v>
                </c:pt>
                <c:pt idx="1619">
                  <c:v>6.8322149671200023</c:v>
                </c:pt>
                <c:pt idx="1620">
                  <c:v>7.1533962363115222</c:v>
                </c:pt>
                <c:pt idx="1621">
                  <c:v>8.1923116694049583</c:v>
                </c:pt>
                <c:pt idx="1622">
                  <c:v>8.1614346587878686</c:v>
                </c:pt>
                <c:pt idx="1623">
                  <c:v>4.6273931014980718</c:v>
                </c:pt>
                <c:pt idx="1624">
                  <c:v>-3.5616822760885967</c:v>
                </c:pt>
                <c:pt idx="1625">
                  <c:v>-0.85099068781690335</c:v>
                </c:pt>
                <c:pt idx="1626">
                  <c:v>-3.0868676739882943</c:v>
                </c:pt>
                <c:pt idx="1627">
                  <c:v>-3.4869038120963936</c:v>
                </c:pt>
                <c:pt idx="1628">
                  <c:v>-2.0753572041595305</c:v>
                </c:pt>
                <c:pt idx="1629">
                  <c:v>-2.0012550649243224</c:v>
                </c:pt>
                <c:pt idx="1630">
                  <c:v>-7.464100161588398</c:v>
                </c:pt>
                <c:pt idx="1631">
                  <c:v>-1.6197977725140404</c:v>
                </c:pt>
                <c:pt idx="1632">
                  <c:v>4.9309773993222237</c:v>
                </c:pt>
                <c:pt idx="1633">
                  <c:v>-2.577265660082162</c:v>
                </c:pt>
                <c:pt idx="1634">
                  <c:v>-1.1360820152197988</c:v>
                </c:pt>
                <c:pt idx="1635">
                  <c:v>-0.85099988420826378</c:v>
                </c:pt>
                <c:pt idx="1636">
                  <c:v>2.0888157033283505E-2</c:v>
                </c:pt>
                <c:pt idx="1637">
                  <c:v>-3.5791146937647511E-2</c:v>
                </c:pt>
                <c:pt idx="1638">
                  <c:v>-0.36617109980541329</c:v>
                </c:pt>
                <c:pt idx="1639">
                  <c:v>0.16273342848997885</c:v>
                </c:pt>
                <c:pt idx="1640">
                  <c:v>0.40796115086261864</c:v>
                </c:pt>
                <c:pt idx="1641">
                  <c:v>-8.970421869220722</c:v>
                </c:pt>
                <c:pt idx="1642">
                  <c:v>-8.686355308506883</c:v>
                </c:pt>
                <c:pt idx="1643">
                  <c:v>3.1248738829283056</c:v>
                </c:pt>
                <c:pt idx="1644">
                  <c:v>4.5522502099290705</c:v>
                </c:pt>
                <c:pt idx="1645">
                  <c:v>5.7970802129301404</c:v>
                </c:pt>
                <c:pt idx="1646">
                  <c:v>-4.5744828908693123</c:v>
                </c:pt>
                <c:pt idx="1647">
                  <c:v>7.2503438533848623</c:v>
                </c:pt>
                <c:pt idx="1648">
                  <c:v>8.7046958413649449</c:v>
                </c:pt>
              </c:numCache>
            </c:numRef>
          </c:yVal>
          <c:smooth val="0"/>
          <c:extLst>
            <c:ext xmlns:c16="http://schemas.microsoft.com/office/drawing/2014/chart" uri="{C3380CC4-5D6E-409C-BE32-E72D297353CC}">
              <c16:uniqueId val="{00000001-FC64-4870-B507-A1A720955A55}"/>
            </c:ext>
          </c:extLst>
        </c:ser>
        <c:dLbls>
          <c:showLegendKey val="0"/>
          <c:showVal val="0"/>
          <c:showCatName val="0"/>
          <c:showSerName val="0"/>
          <c:showPercent val="0"/>
          <c:showBubbleSize val="0"/>
        </c:dLbls>
        <c:axId val="1910269984"/>
        <c:axId val="1910270464"/>
      </c:scatterChart>
      <c:valAx>
        <c:axId val="1910269984"/>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910270464"/>
        <c:crosses val="autoZero"/>
        <c:crossBetween val="midCat"/>
      </c:valAx>
      <c:valAx>
        <c:axId val="1910270464"/>
        <c:scaling>
          <c:orientation val="minMax"/>
        </c:scaling>
        <c:delete val="0"/>
        <c:axPos val="l"/>
        <c:title>
          <c:tx>
            <c:rich>
              <a:bodyPr/>
              <a:lstStyle/>
              <a:p>
                <a:pPr>
                  <a:defRPr/>
                </a:pPr>
                <a:r>
                  <a:rPr lang="en-US"/>
                  <a:t>Residuals</a:t>
                </a:r>
              </a:p>
            </c:rich>
          </c:tx>
          <c:overlay val="0"/>
        </c:title>
        <c:numFmt formatCode="0" sourceLinked="0"/>
        <c:majorTickMark val="out"/>
        <c:minorTickMark val="none"/>
        <c:tickLblPos val="nextTo"/>
        <c:crossAx val="191026998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Normal Q-Q</a:t>
            </a:r>
          </a:p>
        </c:rich>
      </c:tx>
      <c:overlay val="0"/>
      <c:spPr>
        <a:solidFill>
          <a:srgbClr val="CAEDFB"/>
        </a:solidFill>
      </c:spPr>
    </c:title>
    <c:autoTitleDeleted val="0"/>
    <c:plotArea>
      <c:layout/>
      <c:scatterChart>
        <c:scatterStyle val="lineMarker"/>
        <c:varyColors val="0"/>
        <c:ser>
          <c:idx val="0"/>
          <c:order val="0"/>
          <c:tx>
            <c:v>Normal Q-Q</c:v>
          </c:tx>
          <c:spPr>
            <a:ln w="38100">
              <a:noFill/>
            </a:ln>
          </c:spPr>
          <c:marker>
            <c:symbol val="diamond"/>
            <c:size val="4"/>
          </c:marker>
          <c:xVal>
            <c:numRef>
              <c:f>Regression!RegChartQQX</c:f>
              <c:numCache>
                <c:formatCode>0.0000</c:formatCode>
                <c:ptCount val="1649"/>
                <c:pt idx="0">
                  <c:v>-3.4287229888501014</c:v>
                </c:pt>
                <c:pt idx="1">
                  <c:v>-3.118249953252767</c:v>
                </c:pt>
                <c:pt idx="2">
                  <c:v>-2.9644605992605717</c:v>
                </c:pt>
                <c:pt idx="3">
                  <c:v>-2.9644605992605717</c:v>
                </c:pt>
                <c:pt idx="4">
                  <c:v>-2.7786903070508315</c:v>
                </c:pt>
                <c:pt idx="5">
                  <c:v>-2.7786903070508315</c:v>
                </c:pt>
                <c:pt idx="6">
                  <c:v>-2.6570161854420777</c:v>
                </c:pt>
                <c:pt idx="7">
                  <c:v>-2.6570161854420777</c:v>
                </c:pt>
                <c:pt idx="8">
                  <c:v>-2.5652792972685243</c:v>
                </c:pt>
                <c:pt idx="9">
                  <c:v>-2.5264513477970261</c:v>
                </c:pt>
                <c:pt idx="10">
                  <c:v>-2.5264513477970261</c:v>
                </c:pt>
                <c:pt idx="11">
                  <c:v>-2.5264513477970261</c:v>
                </c:pt>
                <c:pt idx="12">
                  <c:v>-2.4285172603656537</c:v>
                </c:pt>
                <c:pt idx="13">
                  <c:v>-2.4004805754973497</c:v>
                </c:pt>
                <c:pt idx="14">
                  <c:v>-2.3742127090260081</c:v>
                </c:pt>
                <c:pt idx="15">
                  <c:v>-2.3494875599978426</c:v>
                </c:pt>
                <c:pt idx="16">
                  <c:v>-2.3261203997549518</c:v>
                </c:pt>
                <c:pt idx="17">
                  <c:v>-2.3261203997549518</c:v>
                </c:pt>
                <c:pt idx="18">
                  <c:v>-2.3261203997549518</c:v>
                </c:pt>
                <c:pt idx="19">
                  <c:v>-2.3261203997549518</c:v>
                </c:pt>
                <c:pt idx="20">
                  <c:v>-2.2435160869312201</c:v>
                </c:pt>
                <c:pt idx="21">
                  <c:v>-2.2435160869312201</c:v>
                </c:pt>
                <c:pt idx="22">
                  <c:v>-2.2073550198913567</c:v>
                </c:pt>
                <c:pt idx="23">
                  <c:v>-2.2073550198913567</c:v>
                </c:pt>
                <c:pt idx="24">
                  <c:v>-2.1738689464820578</c:v>
                </c:pt>
                <c:pt idx="25">
                  <c:v>-2.1579999581558846</c:v>
                </c:pt>
                <c:pt idx="26">
                  <c:v>-2.1426564926871321</c:v>
                </c:pt>
                <c:pt idx="27">
                  <c:v>-2.1426564926871321</c:v>
                </c:pt>
                <c:pt idx="28">
                  <c:v>-2.1426564926871321</c:v>
                </c:pt>
                <c:pt idx="29">
                  <c:v>-2.0994271873972417</c:v>
                </c:pt>
                <c:pt idx="30">
                  <c:v>-2.0994271873972417</c:v>
                </c:pt>
                <c:pt idx="31">
                  <c:v>-2.0994271873972417</c:v>
                </c:pt>
                <c:pt idx="32">
                  <c:v>-2.0597982810364517</c:v>
                </c:pt>
                <c:pt idx="33">
                  <c:v>-2.0597982810364517</c:v>
                </c:pt>
                <c:pt idx="34">
                  <c:v>-2.0597982810364517</c:v>
                </c:pt>
                <c:pt idx="35">
                  <c:v>-2.0231624874260845</c:v>
                </c:pt>
                <c:pt idx="36">
                  <c:v>-2.0231624874260845</c:v>
                </c:pt>
                <c:pt idx="37">
                  <c:v>-2.0001681446016244</c:v>
                </c:pt>
                <c:pt idx="38">
                  <c:v>-1.9890565032593337</c:v>
                </c:pt>
                <c:pt idx="39">
                  <c:v>-1.9781851538562727</c:v>
                </c:pt>
                <c:pt idx="40">
                  <c:v>-1.9675426916276542</c:v>
                </c:pt>
                <c:pt idx="41">
                  <c:v>-1.957118520190694</c:v>
                </c:pt>
                <c:pt idx="42">
                  <c:v>-1.94690277624242</c:v>
                </c:pt>
                <c:pt idx="43">
                  <c:v>-1.9368862628682149</c:v>
                </c:pt>
                <c:pt idx="44">
                  <c:v>-1.9270603903023944</c:v>
                </c:pt>
                <c:pt idx="45">
                  <c:v>-1.9270603903023944</c:v>
                </c:pt>
                <c:pt idx="46">
                  <c:v>-1.907948933309944</c:v>
                </c:pt>
                <c:pt idx="47">
                  <c:v>-1.8986487576703672</c:v>
                </c:pt>
                <c:pt idx="48">
                  <c:v>-1.8895099603334302</c:v>
                </c:pt>
                <c:pt idx="49">
                  <c:v>-1.8805262984826756</c:v>
                </c:pt>
                <c:pt idx="50">
                  <c:v>-1.8805262984826756</c:v>
                </c:pt>
                <c:pt idx="51">
                  <c:v>-1.8630011940066851</c:v>
                </c:pt>
                <c:pt idx="52">
                  <c:v>-1.8544489690938102</c:v>
                </c:pt>
                <c:pt idx="53">
                  <c:v>-1.8544489690938102</c:v>
                </c:pt>
                <c:pt idx="54">
                  <c:v>-1.8544489690938102</c:v>
                </c:pt>
                <c:pt idx="55">
                  <c:v>-1.8295749434197282</c:v>
                </c:pt>
                <c:pt idx="56">
                  <c:v>-1.8215296776288319</c:v>
                </c:pt>
                <c:pt idx="57">
                  <c:v>-1.8215296776288319</c:v>
                </c:pt>
                <c:pt idx="58">
                  <c:v>-1.8215296776288319</c:v>
                </c:pt>
                <c:pt idx="59">
                  <c:v>-1.7980761038936304</c:v>
                </c:pt>
                <c:pt idx="60">
                  <c:v>-1.7980761038936304</c:v>
                </c:pt>
                <c:pt idx="61">
                  <c:v>-1.7980761038936304</c:v>
                </c:pt>
                <c:pt idx="62">
                  <c:v>-1.7755718253255368</c:v>
                </c:pt>
                <c:pt idx="63">
                  <c:v>-1.7755718253255368</c:v>
                </c:pt>
                <c:pt idx="64">
                  <c:v>-1.7610542000458449</c:v>
                </c:pt>
                <c:pt idx="65">
                  <c:v>-1.7610542000458449</c:v>
                </c:pt>
                <c:pt idx="66">
                  <c:v>-1.7468985212689381</c:v>
                </c:pt>
                <c:pt idx="67">
                  <c:v>-1.739949995904148</c:v>
                </c:pt>
                <c:pt idx="68">
                  <c:v>-1.7330844772440359</c:v>
                </c:pt>
                <c:pt idx="69">
                  <c:v>-1.7262996894247766</c:v>
                </c:pt>
                <c:pt idx="70">
                  <c:v>-1.7262996894247766</c:v>
                </c:pt>
                <c:pt idx="71">
                  <c:v>-1.7129636683890181</c:v>
                </c:pt>
                <c:pt idx="72">
                  <c:v>-1.7129636683890181</c:v>
                </c:pt>
                <c:pt idx="73">
                  <c:v>-1.6999255180307868</c:v>
                </c:pt>
                <c:pt idx="74">
                  <c:v>-1.6935133675401242</c:v>
                </c:pt>
                <c:pt idx="75">
                  <c:v>-1.6935133675401242</c:v>
                </c:pt>
                <c:pt idx="76">
                  <c:v>-1.6935133675401242</c:v>
                </c:pt>
                <c:pt idx="77">
                  <c:v>-1.6746834237964712</c:v>
                </c:pt>
                <c:pt idx="78">
                  <c:v>-1.6746834237964712</c:v>
                </c:pt>
                <c:pt idx="79">
                  <c:v>-1.6746834237964712</c:v>
                </c:pt>
                <c:pt idx="80">
                  <c:v>-1.6746834237964712</c:v>
                </c:pt>
                <c:pt idx="81">
                  <c:v>-1.6504653896281696</c:v>
                </c:pt>
                <c:pt idx="82">
                  <c:v>-1.6504653896281696</c:v>
                </c:pt>
                <c:pt idx="83">
                  <c:v>-1.6387108222805178</c:v>
                </c:pt>
                <c:pt idx="84">
                  <c:v>-1.6387108222805178</c:v>
                </c:pt>
                <c:pt idx="85">
                  <c:v>-1.6271784104016083</c:v>
                </c:pt>
                <c:pt idx="86">
                  <c:v>-1.6271784104016083</c:v>
                </c:pt>
                <c:pt idx="87">
                  <c:v>-1.6158584342289828</c:v>
                </c:pt>
                <c:pt idx="88">
                  <c:v>-1.6158584342289828</c:v>
                </c:pt>
                <c:pt idx="89">
                  <c:v>-1.6158584342289828</c:v>
                </c:pt>
                <c:pt idx="90">
                  <c:v>-1.6158584342289828</c:v>
                </c:pt>
                <c:pt idx="91">
                  <c:v>-1.5938200328066188</c:v>
                </c:pt>
                <c:pt idx="92">
                  <c:v>-1.5884297017318656</c:v>
                </c:pt>
                <c:pt idx="93">
                  <c:v>-1.5884297017318656</c:v>
                </c:pt>
                <c:pt idx="94">
                  <c:v>-1.5777854040319945</c:v>
                </c:pt>
                <c:pt idx="95">
                  <c:v>-1.5725296242490356</c:v>
                </c:pt>
                <c:pt idx="96">
                  <c:v>-1.5725296242490356</c:v>
                </c:pt>
                <c:pt idx="97">
                  <c:v>-1.5621464731395975</c:v>
                </c:pt>
                <c:pt idx="98">
                  <c:v>-1.5621464731395975</c:v>
                </c:pt>
                <c:pt idx="99">
                  <c:v>-1.5621464731395975</c:v>
                </c:pt>
                <c:pt idx="100">
                  <c:v>-1.5468805340999257</c:v>
                </c:pt>
                <c:pt idx="101">
                  <c:v>-1.5418711328403236</c:v>
                </c:pt>
                <c:pt idx="102">
                  <c:v>-1.5418711328403236</c:v>
                </c:pt>
                <c:pt idx="103">
                  <c:v>-1.5319668124298669</c:v>
                </c:pt>
                <c:pt idx="104">
                  <c:v>-1.5319668124298669</c:v>
                </c:pt>
                <c:pt idx="105">
                  <c:v>-1.5319668124298669</c:v>
                </c:pt>
                <c:pt idx="106">
                  <c:v>-1.5319668124298669</c:v>
                </c:pt>
                <c:pt idx="107">
                  <c:v>-1.5125970273974985</c:v>
                </c:pt>
                <c:pt idx="108">
                  <c:v>-1.5078422496152202</c:v>
                </c:pt>
                <c:pt idx="109">
                  <c:v>-1.5078422496152202</c:v>
                </c:pt>
                <c:pt idx="110">
                  <c:v>-1.4984336523422108</c:v>
                </c:pt>
                <c:pt idx="111">
                  <c:v>-1.4984336523422108</c:v>
                </c:pt>
                <c:pt idx="112">
                  <c:v>-1.4984336523422108</c:v>
                </c:pt>
                <c:pt idx="113">
                  <c:v>-1.4984336523422108</c:v>
                </c:pt>
                <c:pt idx="114">
                  <c:v>-1.4984336523422108</c:v>
                </c:pt>
                <c:pt idx="115">
                  <c:v>-1.4754749432056431</c:v>
                </c:pt>
                <c:pt idx="116">
                  <c:v>-1.4754749432056431</c:v>
                </c:pt>
                <c:pt idx="117">
                  <c:v>-1.4754749432056431</c:v>
                </c:pt>
                <c:pt idx="118">
                  <c:v>-1.462064744247453</c:v>
                </c:pt>
                <c:pt idx="119">
                  <c:v>-1.4576525936309461</c:v>
                </c:pt>
                <c:pt idx="120">
                  <c:v>-1.4576525936309461</c:v>
                </c:pt>
                <c:pt idx="121">
                  <c:v>-1.4576525936309461</c:v>
                </c:pt>
                <c:pt idx="122">
                  <c:v>-1.4445835579455348</c:v>
                </c:pt>
                <c:pt idx="123">
                  <c:v>-1.4402815816722083</c:v>
                </c:pt>
                <c:pt idx="124">
                  <c:v>-1.4402815816722083</c:v>
                </c:pt>
                <c:pt idx="125">
                  <c:v>-1.4402815816722083</c:v>
                </c:pt>
                <c:pt idx="126">
                  <c:v>-1.4402815816722083</c:v>
                </c:pt>
                <c:pt idx="127">
                  <c:v>-1.4402815816722083</c:v>
                </c:pt>
                <c:pt idx="128">
                  <c:v>-1.4191611772342045</c:v>
                </c:pt>
                <c:pt idx="129">
                  <c:v>-1.4191611772342045</c:v>
                </c:pt>
                <c:pt idx="130">
                  <c:v>-1.4191611772342045</c:v>
                </c:pt>
                <c:pt idx="131">
                  <c:v>-1.4067868590764927</c:v>
                </c:pt>
                <c:pt idx="132">
                  <c:v>-1.4067868590764927</c:v>
                </c:pt>
                <c:pt idx="133">
                  <c:v>-1.4067868590764927</c:v>
                </c:pt>
                <c:pt idx="134">
                  <c:v>-1.3946242806491973</c:v>
                </c:pt>
                <c:pt idx="135">
                  <c:v>-1.3946242806491973</c:v>
                </c:pt>
                <c:pt idx="136">
                  <c:v>-1.3946242806491973</c:v>
                </c:pt>
                <c:pt idx="137">
                  <c:v>-1.3946242806491973</c:v>
                </c:pt>
                <c:pt idx="138">
                  <c:v>-1.3946242806491973</c:v>
                </c:pt>
                <c:pt idx="139">
                  <c:v>-1.3946242806491973</c:v>
                </c:pt>
                <c:pt idx="140">
                  <c:v>-1.3946242806491973</c:v>
                </c:pt>
                <c:pt idx="141">
                  <c:v>-1.3946242806491973</c:v>
                </c:pt>
                <c:pt idx="142">
                  <c:v>-1.3946242806491973</c:v>
                </c:pt>
                <c:pt idx="143">
                  <c:v>-1.3593210527266006</c:v>
                </c:pt>
                <c:pt idx="144">
                  <c:v>-1.3593210527266006</c:v>
                </c:pt>
                <c:pt idx="145">
                  <c:v>-1.3517022399306602</c:v>
                </c:pt>
                <c:pt idx="146">
                  <c:v>-1.3517022399306602</c:v>
                </c:pt>
                <c:pt idx="147">
                  <c:v>-1.3441610904494867</c:v>
                </c:pt>
                <c:pt idx="148">
                  <c:v>-1.3404190152831756</c:v>
                </c:pt>
                <c:pt idx="149">
                  <c:v>-1.3366956165977166</c:v>
                </c:pt>
                <c:pt idx="150">
                  <c:v>-1.3329906577816031</c:v>
                </c:pt>
                <c:pt idx="151">
                  <c:v>-1.3329906577816031</c:v>
                </c:pt>
                <c:pt idx="152">
                  <c:v>-1.3329906577816031</c:v>
                </c:pt>
                <c:pt idx="153">
                  <c:v>-1.3219841213691266</c:v>
                </c:pt>
                <c:pt idx="154">
                  <c:v>-1.3219841213691266</c:v>
                </c:pt>
                <c:pt idx="155">
                  <c:v>-1.3147344895569</c:v>
                </c:pt>
                <c:pt idx="156">
                  <c:v>-1.3147344895569</c:v>
                </c:pt>
                <c:pt idx="157">
                  <c:v>-1.3147344895569</c:v>
                </c:pt>
                <c:pt idx="158">
                  <c:v>-1.3039878652542525</c:v>
                </c:pt>
                <c:pt idx="159">
                  <c:v>-1.3039878652542525</c:v>
                </c:pt>
                <c:pt idx="160">
                  <c:v>-1.2969062889401866</c:v>
                </c:pt>
                <c:pt idx="161">
                  <c:v>-1.2969062889401866</c:v>
                </c:pt>
                <c:pt idx="162">
                  <c:v>-1.2898891601746336</c:v>
                </c:pt>
                <c:pt idx="163">
                  <c:v>-1.2898891601746336</c:v>
                </c:pt>
                <c:pt idx="164">
                  <c:v>-1.2898891601746336</c:v>
                </c:pt>
                <c:pt idx="165">
                  <c:v>-1.2898891601746336</c:v>
                </c:pt>
                <c:pt idx="166">
                  <c:v>-1.2760422901524544</c:v>
                </c:pt>
                <c:pt idx="167">
                  <c:v>-1.2726185683477402</c:v>
                </c:pt>
                <c:pt idx="168">
                  <c:v>-1.2726185683477402</c:v>
                </c:pt>
                <c:pt idx="169">
                  <c:v>-1.2726185683477402</c:v>
                </c:pt>
                <c:pt idx="170">
                  <c:v>-1.2726185683477402</c:v>
                </c:pt>
                <c:pt idx="171">
                  <c:v>-1.2726185683477402</c:v>
                </c:pt>
                <c:pt idx="172">
                  <c:v>-1.2726185683477402</c:v>
                </c:pt>
                <c:pt idx="173">
                  <c:v>-1.2523823790942721</c:v>
                </c:pt>
                <c:pt idx="174">
                  <c:v>-1.2523823790942721</c:v>
                </c:pt>
                <c:pt idx="175">
                  <c:v>-1.2523823790942721</c:v>
                </c:pt>
                <c:pt idx="176">
                  <c:v>-1.2523823790942721</c:v>
                </c:pt>
                <c:pt idx="177">
                  <c:v>-1.2523823790942721</c:v>
                </c:pt>
                <c:pt idx="178">
                  <c:v>-1.2359023985485402</c:v>
                </c:pt>
                <c:pt idx="179">
                  <c:v>-1.2359023985485402</c:v>
                </c:pt>
                <c:pt idx="180">
                  <c:v>-1.2294035019788656</c:v>
                </c:pt>
                <c:pt idx="181">
                  <c:v>-1.2294035019788656</c:v>
                </c:pt>
                <c:pt idx="182">
                  <c:v>-1.2294035019788656</c:v>
                </c:pt>
                <c:pt idx="183">
                  <c:v>-1.2197514087080794</c:v>
                </c:pt>
                <c:pt idx="184">
                  <c:v>-1.2197514087080794</c:v>
                </c:pt>
                <c:pt idx="185">
                  <c:v>-1.2197514087080794</c:v>
                </c:pt>
                <c:pt idx="186">
                  <c:v>-1.210211632562187</c:v>
                </c:pt>
                <c:pt idx="187">
                  <c:v>-1.207056068729359</c:v>
                </c:pt>
                <c:pt idx="188">
                  <c:v>-1.207056068729359</c:v>
                </c:pt>
                <c:pt idx="189">
                  <c:v>-1.207056068729359</c:v>
                </c:pt>
                <c:pt idx="190">
                  <c:v>-1.207056068729359</c:v>
                </c:pt>
                <c:pt idx="191">
                  <c:v>-1.207056068729359</c:v>
                </c:pt>
                <c:pt idx="192">
                  <c:v>-1.1914554566319386</c:v>
                </c:pt>
                <c:pt idx="193">
                  <c:v>-1.1914554566319386</c:v>
                </c:pt>
                <c:pt idx="194">
                  <c:v>-1.1914554566319386</c:v>
                </c:pt>
                <c:pt idx="195">
                  <c:v>-1.182232646923248</c:v>
                </c:pt>
                <c:pt idx="196">
                  <c:v>-1.182232646923248</c:v>
                </c:pt>
                <c:pt idx="197">
                  <c:v>-1.182232646923248</c:v>
                </c:pt>
                <c:pt idx="198">
                  <c:v>-1.182232646923248</c:v>
                </c:pt>
                <c:pt idx="199">
                  <c:v>-1.1700898139672218</c:v>
                </c:pt>
                <c:pt idx="200">
                  <c:v>-1.1700898139672218</c:v>
                </c:pt>
                <c:pt idx="201">
                  <c:v>-1.1700898139672218</c:v>
                </c:pt>
                <c:pt idx="202">
                  <c:v>-1.1700898139672218</c:v>
                </c:pt>
                <c:pt idx="203">
                  <c:v>-1.1700898139672218</c:v>
                </c:pt>
                <c:pt idx="204">
                  <c:v>-1.1700898139672218</c:v>
                </c:pt>
                <c:pt idx="205">
                  <c:v>-1.1521925343545227</c:v>
                </c:pt>
                <c:pt idx="206">
                  <c:v>-1.1521925343545227</c:v>
                </c:pt>
                <c:pt idx="207">
                  <c:v>-1.1463081367501964</c:v>
                </c:pt>
                <c:pt idx="208">
                  <c:v>-1.1463081367501964</c:v>
                </c:pt>
                <c:pt idx="209">
                  <c:v>-1.1463081367501964</c:v>
                </c:pt>
                <c:pt idx="210">
                  <c:v>-1.1375552391677688</c:v>
                </c:pt>
                <c:pt idx="211">
                  <c:v>-1.1375552391677688</c:v>
                </c:pt>
                <c:pt idx="212">
                  <c:v>-1.1375552391677688</c:v>
                </c:pt>
                <c:pt idx="213">
                  <c:v>-1.1375552391677688</c:v>
                </c:pt>
                <c:pt idx="214">
                  <c:v>-1.1375552391677688</c:v>
                </c:pt>
                <c:pt idx="215">
                  <c:v>-1.1375552391677688</c:v>
                </c:pt>
                <c:pt idx="216">
                  <c:v>-1.1375552391677688</c:v>
                </c:pt>
                <c:pt idx="217">
                  <c:v>-1.1174634002413726</c:v>
                </c:pt>
                <c:pt idx="218">
                  <c:v>-1.1174634002413726</c:v>
                </c:pt>
                <c:pt idx="219">
                  <c:v>-1.1174634002413726</c:v>
                </c:pt>
                <c:pt idx="220">
                  <c:v>-1.1174634002413726</c:v>
                </c:pt>
                <c:pt idx="221">
                  <c:v>-1.1174634002413726</c:v>
                </c:pt>
                <c:pt idx="222">
                  <c:v>-1.1174634002413726</c:v>
                </c:pt>
                <c:pt idx="223">
                  <c:v>-1.1005940465096573</c:v>
                </c:pt>
                <c:pt idx="224">
                  <c:v>-1.1005940465096573</c:v>
                </c:pt>
                <c:pt idx="225">
                  <c:v>-1.0950400512086547</c:v>
                </c:pt>
                <c:pt idx="226">
                  <c:v>-1.0950400512086547</c:v>
                </c:pt>
                <c:pt idx="227">
                  <c:v>-1.0895196306228982</c:v>
                </c:pt>
                <c:pt idx="228">
                  <c:v>-1.0895196306228982</c:v>
                </c:pt>
                <c:pt idx="229">
                  <c:v>-1.0895196306228982</c:v>
                </c:pt>
                <c:pt idx="230">
                  <c:v>-1.0895196306228982</c:v>
                </c:pt>
                <c:pt idx="231">
                  <c:v>-1.0895196306228982</c:v>
                </c:pt>
                <c:pt idx="232">
                  <c:v>-1.0758617643853021</c:v>
                </c:pt>
                <c:pt idx="233">
                  <c:v>-1.0758617643853021</c:v>
                </c:pt>
                <c:pt idx="234">
                  <c:v>-1.0704544602760233</c:v>
                </c:pt>
                <c:pt idx="235">
                  <c:v>-1.0704544602760233</c:v>
                </c:pt>
                <c:pt idx="236">
                  <c:v>-1.0704544602760233</c:v>
                </c:pt>
                <c:pt idx="237">
                  <c:v>-1.0704544602760233</c:v>
                </c:pt>
                <c:pt idx="238">
                  <c:v>-1.0597326997110486</c:v>
                </c:pt>
                <c:pt idx="239">
                  <c:v>-1.0570712344634026</c:v>
                </c:pt>
                <c:pt idx="240">
                  <c:v>-1.0570712344634026</c:v>
                </c:pt>
                <c:pt idx="241">
                  <c:v>-1.0570712344634026</c:v>
                </c:pt>
                <c:pt idx="242">
                  <c:v>-1.0491313979639725</c:v>
                </c:pt>
                <c:pt idx="243">
                  <c:v>-1.0491313979639725</c:v>
                </c:pt>
                <c:pt idx="244">
                  <c:v>-1.0491313979639725</c:v>
                </c:pt>
                <c:pt idx="245">
                  <c:v>-1.0491313979639725</c:v>
                </c:pt>
                <c:pt idx="246">
                  <c:v>-1.0386467129748296</c:v>
                </c:pt>
                <c:pt idx="247">
                  <c:v>-1.0386467129748296</c:v>
                </c:pt>
                <c:pt idx="248">
                  <c:v>-1.0334469496720613</c:v>
                </c:pt>
                <c:pt idx="249">
                  <c:v>-1.0334469496720613</c:v>
                </c:pt>
                <c:pt idx="250">
                  <c:v>-1.0334469496720613</c:v>
                </c:pt>
                <c:pt idx="251">
                  <c:v>-1.0334469496720613</c:v>
                </c:pt>
                <c:pt idx="252">
                  <c:v>-1.0334469496720613</c:v>
                </c:pt>
                <c:pt idx="253">
                  <c:v>-1.0205681915260707</c:v>
                </c:pt>
                <c:pt idx="254">
                  <c:v>-1.0205681915260707</c:v>
                </c:pt>
                <c:pt idx="255">
                  <c:v>-1.0205681915260707</c:v>
                </c:pt>
                <c:pt idx="256">
                  <c:v>-1.0205681915260707</c:v>
                </c:pt>
                <c:pt idx="257">
                  <c:v>-1.0205681915260707</c:v>
                </c:pt>
                <c:pt idx="258">
                  <c:v>-1.0205681915260707</c:v>
                </c:pt>
                <c:pt idx="259">
                  <c:v>-1.0205681915260707</c:v>
                </c:pt>
                <c:pt idx="260">
                  <c:v>-1.0028172174115717</c:v>
                </c:pt>
                <c:pt idx="261">
                  <c:v>-1.0028172174115717</c:v>
                </c:pt>
                <c:pt idx="262">
                  <c:v>-1.0028172174115717</c:v>
                </c:pt>
                <c:pt idx="263">
                  <c:v>-1.0028172174115717</c:v>
                </c:pt>
                <c:pt idx="264">
                  <c:v>-1.0028172174115717</c:v>
                </c:pt>
                <c:pt idx="265">
                  <c:v>-0.99032898964496086</c:v>
                </c:pt>
                <c:pt idx="266">
                  <c:v>-0.99032898964496086</c:v>
                </c:pt>
                <c:pt idx="267">
                  <c:v>-0.99032898964496086</c:v>
                </c:pt>
                <c:pt idx="268">
                  <c:v>-0.99032898964496086</c:v>
                </c:pt>
                <c:pt idx="269">
                  <c:v>-0.98044852568054008</c:v>
                </c:pt>
                <c:pt idx="270">
                  <c:v>-0.98044852568054008</c:v>
                </c:pt>
                <c:pt idx="271">
                  <c:v>-0.97554401628441823</c:v>
                </c:pt>
                <c:pt idx="272">
                  <c:v>-0.97554401628441823</c:v>
                </c:pt>
                <c:pt idx="273">
                  <c:v>-0.97554401628441823</c:v>
                </c:pt>
                <c:pt idx="274">
                  <c:v>-0.96823093621551704</c:v>
                </c:pt>
                <c:pt idx="275">
                  <c:v>-0.96823093621551704</c:v>
                </c:pt>
                <c:pt idx="276">
                  <c:v>-0.96823093621551704</c:v>
                </c:pt>
                <c:pt idx="277">
                  <c:v>-0.96823093621551704</c:v>
                </c:pt>
                <c:pt idx="278">
                  <c:v>-0.96823093621551704</c:v>
                </c:pt>
                <c:pt idx="279">
                  <c:v>-0.95615619123390583</c:v>
                </c:pt>
                <c:pt idx="280">
                  <c:v>-0.95615619123390583</c:v>
                </c:pt>
                <c:pt idx="281">
                  <c:v>-0.95615619123390583</c:v>
                </c:pt>
                <c:pt idx="282">
                  <c:v>-0.94897780985887348</c:v>
                </c:pt>
                <c:pt idx="283">
                  <c:v>-0.94897780985887348</c:v>
                </c:pt>
                <c:pt idx="284">
                  <c:v>-0.94897780985887348</c:v>
                </c:pt>
                <c:pt idx="285">
                  <c:v>-0.94897780985887348</c:v>
                </c:pt>
                <c:pt idx="286">
                  <c:v>-0.94897780985887348</c:v>
                </c:pt>
                <c:pt idx="287">
                  <c:v>-0.93712127394454381</c:v>
                </c:pt>
                <c:pt idx="288">
                  <c:v>-0.93712127394454381</c:v>
                </c:pt>
                <c:pt idx="289">
                  <c:v>-0.93241539434320697</c:v>
                </c:pt>
                <c:pt idx="290">
                  <c:v>-0.93241539434320697</c:v>
                </c:pt>
                <c:pt idx="291">
                  <c:v>-0.9277300733017374</c:v>
                </c:pt>
                <c:pt idx="292">
                  <c:v>-0.9277300733017374</c:v>
                </c:pt>
                <c:pt idx="293">
                  <c:v>-0.9277300733017374</c:v>
                </c:pt>
                <c:pt idx="294">
                  <c:v>-0.9277300733017374</c:v>
                </c:pt>
                <c:pt idx="295">
                  <c:v>-0.91841998904288702</c:v>
                </c:pt>
                <c:pt idx="296">
                  <c:v>-0.91841998904288702</c:v>
                </c:pt>
                <c:pt idx="297">
                  <c:v>-0.91841998904288702</c:v>
                </c:pt>
                <c:pt idx="298">
                  <c:v>-0.91148934236618206</c:v>
                </c:pt>
                <c:pt idx="299">
                  <c:v>-0.91148934236618206</c:v>
                </c:pt>
                <c:pt idx="300">
                  <c:v>-0.91148934236618206</c:v>
                </c:pt>
                <c:pt idx="301">
                  <c:v>-0.90460220385671419</c:v>
                </c:pt>
                <c:pt idx="302">
                  <c:v>-0.90460220385671419</c:v>
                </c:pt>
                <c:pt idx="303">
                  <c:v>-0.90460220385671419</c:v>
                </c:pt>
                <c:pt idx="304">
                  <c:v>-0.90460220385671419</c:v>
                </c:pt>
                <c:pt idx="305">
                  <c:v>-0.90460220385671419</c:v>
                </c:pt>
                <c:pt idx="306">
                  <c:v>-0.90460220385671419</c:v>
                </c:pt>
                <c:pt idx="307">
                  <c:v>-0.89095501331493132</c:v>
                </c:pt>
                <c:pt idx="308">
                  <c:v>-0.88869659543514345</c:v>
                </c:pt>
                <c:pt idx="309">
                  <c:v>-0.88869659543514345</c:v>
                </c:pt>
                <c:pt idx="310">
                  <c:v>-0.88869659543514345</c:v>
                </c:pt>
                <c:pt idx="311">
                  <c:v>-0.88869659543514345</c:v>
                </c:pt>
                <c:pt idx="312">
                  <c:v>-0.87970786716299942</c:v>
                </c:pt>
                <c:pt idx="313">
                  <c:v>-0.87970786716299942</c:v>
                </c:pt>
                <c:pt idx="314">
                  <c:v>-0.87970786716299942</c:v>
                </c:pt>
                <c:pt idx="315">
                  <c:v>-0.873012700415573</c:v>
                </c:pt>
                <c:pt idx="316">
                  <c:v>-0.873012700415573</c:v>
                </c:pt>
                <c:pt idx="317">
                  <c:v>-0.873012700415573</c:v>
                </c:pt>
                <c:pt idx="318">
                  <c:v>-0.873012700415573</c:v>
                </c:pt>
                <c:pt idx="319">
                  <c:v>-0.86414620345364646</c:v>
                </c:pt>
                <c:pt idx="320">
                  <c:v>-0.86414620345364646</c:v>
                </c:pt>
                <c:pt idx="321">
                  <c:v>-0.85973834429501084</c:v>
                </c:pt>
                <c:pt idx="322">
                  <c:v>-0.85973834429501084</c:v>
                </c:pt>
                <c:pt idx="323">
                  <c:v>-0.85973834429501084</c:v>
                </c:pt>
                <c:pt idx="324">
                  <c:v>-0.85973834429501084</c:v>
                </c:pt>
                <c:pt idx="325">
                  <c:v>-0.85973834429501084</c:v>
                </c:pt>
                <c:pt idx="326">
                  <c:v>-0.85973834429501084</c:v>
                </c:pt>
                <c:pt idx="327">
                  <c:v>-0.85973834429501084</c:v>
                </c:pt>
                <c:pt idx="328">
                  <c:v>-0.84444052159937644</c:v>
                </c:pt>
                <c:pt idx="329">
                  <c:v>-0.84444052159937644</c:v>
                </c:pt>
                <c:pt idx="330">
                  <c:v>-0.84444052159937644</c:v>
                </c:pt>
                <c:pt idx="331">
                  <c:v>-0.84444052159937644</c:v>
                </c:pt>
                <c:pt idx="332">
                  <c:v>-0.8357870519497973</c:v>
                </c:pt>
                <c:pt idx="333">
                  <c:v>-0.8357870519497973</c:v>
                </c:pt>
                <c:pt idx="334">
                  <c:v>-0.8357870519497973</c:v>
                </c:pt>
                <c:pt idx="335">
                  <c:v>-0.8357870519497973</c:v>
                </c:pt>
                <c:pt idx="336">
                  <c:v>-0.8357870519497973</c:v>
                </c:pt>
                <c:pt idx="337">
                  <c:v>-0.82505741806651978</c:v>
                </c:pt>
                <c:pt idx="338">
                  <c:v>-0.82505741806651978</c:v>
                </c:pt>
                <c:pt idx="339">
                  <c:v>-0.8207920883323806</c:v>
                </c:pt>
                <c:pt idx="340">
                  <c:v>-0.81866501502518862</c:v>
                </c:pt>
                <c:pt idx="341">
                  <c:v>-0.81866501502518862</c:v>
                </c:pt>
                <c:pt idx="342">
                  <c:v>-0.81866501502518862</c:v>
                </c:pt>
                <c:pt idx="343">
                  <c:v>-0.81230589119800856</c:v>
                </c:pt>
                <c:pt idx="344">
                  <c:v>-0.81230589119800856</c:v>
                </c:pt>
                <c:pt idx="345">
                  <c:v>-0.80808466725232064</c:v>
                </c:pt>
                <c:pt idx="346">
                  <c:v>-0.80808466725232064</c:v>
                </c:pt>
                <c:pt idx="347">
                  <c:v>-0.80808466725232064</c:v>
                </c:pt>
                <c:pt idx="348">
                  <c:v>-0.80808466725232064</c:v>
                </c:pt>
                <c:pt idx="349">
                  <c:v>-0.79968509868701798</c:v>
                </c:pt>
                <c:pt idx="350">
                  <c:v>-0.79968509868701798</c:v>
                </c:pt>
                <c:pt idx="351">
                  <c:v>-0.79968509868701798</c:v>
                </c:pt>
                <c:pt idx="352">
                  <c:v>-0.79968509868701798</c:v>
                </c:pt>
                <c:pt idx="353">
                  <c:v>-0.79968509868701798</c:v>
                </c:pt>
                <c:pt idx="354">
                  <c:v>-0.78926429572475043</c:v>
                </c:pt>
                <c:pt idx="355">
                  <c:v>-0.78926429572475043</c:v>
                </c:pt>
                <c:pt idx="356">
                  <c:v>-0.78926429572475043</c:v>
                </c:pt>
                <c:pt idx="357">
                  <c:v>-0.78926429572475043</c:v>
                </c:pt>
                <c:pt idx="358">
                  <c:v>-0.78098898173722842</c:v>
                </c:pt>
                <c:pt idx="359">
                  <c:v>-0.78098898173722842</c:v>
                </c:pt>
                <c:pt idx="360">
                  <c:v>-0.78098898173722842</c:v>
                </c:pt>
                <c:pt idx="361">
                  <c:v>-0.78098898173722842</c:v>
                </c:pt>
                <c:pt idx="362">
                  <c:v>-0.78098898173722842</c:v>
                </c:pt>
                <c:pt idx="363">
                  <c:v>-0.78098898173722842</c:v>
                </c:pt>
                <c:pt idx="364">
                  <c:v>-0.78098898173722842</c:v>
                </c:pt>
                <c:pt idx="365">
                  <c:v>-0.78098898173722842</c:v>
                </c:pt>
                <c:pt idx="366">
                  <c:v>-0.76459654801725674</c:v>
                </c:pt>
                <c:pt idx="367">
                  <c:v>-0.7625619542054235</c:v>
                </c:pt>
                <c:pt idx="368">
                  <c:v>-0.7625619542054235</c:v>
                </c:pt>
                <c:pt idx="369">
                  <c:v>-0.7625619542054235</c:v>
                </c:pt>
                <c:pt idx="370">
                  <c:v>-0.75647701124006039</c:v>
                </c:pt>
                <c:pt idx="371">
                  <c:v>-0.75647701124006039</c:v>
                </c:pt>
                <c:pt idx="372">
                  <c:v>-0.75647701124006039</c:v>
                </c:pt>
                <c:pt idx="373">
                  <c:v>-0.75647701124006039</c:v>
                </c:pt>
                <c:pt idx="374">
                  <c:v>-0.75647701124006039</c:v>
                </c:pt>
                <c:pt idx="375">
                  <c:v>-0.74639716414434454</c:v>
                </c:pt>
                <c:pt idx="376">
                  <c:v>-0.74639716414434454</c:v>
                </c:pt>
                <c:pt idx="377">
                  <c:v>-0.74639716414434454</c:v>
                </c:pt>
                <c:pt idx="378">
                  <c:v>-0.74038552290047832</c:v>
                </c:pt>
                <c:pt idx="379">
                  <c:v>-0.74038552290047832</c:v>
                </c:pt>
                <c:pt idx="380">
                  <c:v>-0.74038552290047832</c:v>
                </c:pt>
                <c:pt idx="381">
                  <c:v>-0.74038552290047832</c:v>
                </c:pt>
                <c:pt idx="382">
                  <c:v>-0.74038552290047832</c:v>
                </c:pt>
                <c:pt idx="383">
                  <c:v>-0.73042509746273321</c:v>
                </c:pt>
                <c:pt idx="384">
                  <c:v>-0.73042509746273321</c:v>
                </c:pt>
                <c:pt idx="385">
                  <c:v>-0.73042509746273321</c:v>
                </c:pt>
                <c:pt idx="386">
                  <c:v>-0.72448350403832318</c:v>
                </c:pt>
                <c:pt idx="387">
                  <c:v>-0.72448350403832318</c:v>
                </c:pt>
                <c:pt idx="388">
                  <c:v>-0.72448350403832318</c:v>
                </c:pt>
                <c:pt idx="389">
                  <c:v>-0.72448350403832318</c:v>
                </c:pt>
                <c:pt idx="390">
                  <c:v>-0.71660092108895201</c:v>
                </c:pt>
                <c:pt idx="391">
                  <c:v>-0.71660092108895201</c:v>
                </c:pt>
                <c:pt idx="392">
                  <c:v>-0.7126762947196924</c:v>
                </c:pt>
                <c:pt idx="393">
                  <c:v>-0.7126762947196924</c:v>
                </c:pt>
                <c:pt idx="394">
                  <c:v>-0.7126762947196924</c:v>
                </c:pt>
                <c:pt idx="395">
                  <c:v>-0.7126762947196924</c:v>
                </c:pt>
                <c:pt idx="396">
                  <c:v>-0.7126762947196924</c:v>
                </c:pt>
                <c:pt idx="397">
                  <c:v>-0.70291235686137066</c:v>
                </c:pt>
                <c:pt idx="398">
                  <c:v>-0.70291235686137066</c:v>
                </c:pt>
                <c:pt idx="399">
                  <c:v>-0.70291235686137066</c:v>
                </c:pt>
                <c:pt idx="400">
                  <c:v>-0.69708605805955215</c:v>
                </c:pt>
                <c:pt idx="401">
                  <c:v>-0.69708605805955215</c:v>
                </c:pt>
                <c:pt idx="402">
                  <c:v>-0.69708605805955215</c:v>
                </c:pt>
                <c:pt idx="403">
                  <c:v>-0.69708605805955215</c:v>
                </c:pt>
                <c:pt idx="404">
                  <c:v>-0.69708605805955215</c:v>
                </c:pt>
                <c:pt idx="405">
                  <c:v>-0.68742774275107121</c:v>
                </c:pt>
                <c:pt idx="406">
                  <c:v>-0.68742774275107121</c:v>
                </c:pt>
                <c:pt idx="407">
                  <c:v>-0.68742774275107121</c:v>
                </c:pt>
                <c:pt idx="408">
                  <c:v>-0.68742774275107121</c:v>
                </c:pt>
                <c:pt idx="409">
                  <c:v>-0.68742774275107121</c:v>
                </c:pt>
                <c:pt idx="410">
                  <c:v>-0.68742774275107121</c:v>
                </c:pt>
                <c:pt idx="411">
                  <c:v>-0.68742774275107121</c:v>
                </c:pt>
                <c:pt idx="412">
                  <c:v>-0.67401274003943057</c:v>
                </c:pt>
                <c:pt idx="413">
                  <c:v>-0.67401274003943057</c:v>
                </c:pt>
                <c:pt idx="414">
                  <c:v>-0.67401274003943057</c:v>
                </c:pt>
                <c:pt idx="415">
                  <c:v>-0.67401274003943057</c:v>
                </c:pt>
                <c:pt idx="416">
                  <c:v>-0.6664012884495929</c:v>
                </c:pt>
                <c:pt idx="417">
                  <c:v>-0.6664012884495929</c:v>
                </c:pt>
                <c:pt idx="418">
                  <c:v>-0.6664012884495929</c:v>
                </c:pt>
                <c:pt idx="419">
                  <c:v>-0.66071795340131467</c:v>
                </c:pt>
                <c:pt idx="420">
                  <c:v>-0.66071795340131467</c:v>
                </c:pt>
                <c:pt idx="421">
                  <c:v>-0.66071795340131467</c:v>
                </c:pt>
                <c:pt idx="422">
                  <c:v>-0.66071795340131467</c:v>
                </c:pt>
                <c:pt idx="423">
                  <c:v>-0.66071795340131467</c:v>
                </c:pt>
                <c:pt idx="424">
                  <c:v>-0.66071795340131467</c:v>
                </c:pt>
                <c:pt idx="425">
                  <c:v>-0.64941472986293491</c:v>
                </c:pt>
                <c:pt idx="426">
                  <c:v>-0.64941472986293491</c:v>
                </c:pt>
                <c:pt idx="427">
                  <c:v>-0.64941472986293491</c:v>
                </c:pt>
                <c:pt idx="428">
                  <c:v>-0.64941472986293491</c:v>
                </c:pt>
                <c:pt idx="429">
                  <c:v>-0.64941472986293491</c:v>
                </c:pt>
                <c:pt idx="430">
                  <c:v>-0.64941472986293491</c:v>
                </c:pt>
                <c:pt idx="431">
                  <c:v>-0.64941472986293491</c:v>
                </c:pt>
                <c:pt idx="432">
                  <c:v>-0.63633155866502356</c:v>
                </c:pt>
                <c:pt idx="433">
                  <c:v>-0.63633155866502356</c:v>
                </c:pt>
                <c:pt idx="434">
                  <c:v>-0.63633155866502356</c:v>
                </c:pt>
                <c:pt idx="435">
                  <c:v>-0.63633155866502356</c:v>
                </c:pt>
                <c:pt idx="436">
                  <c:v>-0.62890421763218984</c:v>
                </c:pt>
                <c:pt idx="437">
                  <c:v>-0.62890421763218984</c:v>
                </c:pt>
                <c:pt idx="438">
                  <c:v>-0.62890421763218984</c:v>
                </c:pt>
                <c:pt idx="439">
                  <c:v>-0.62335641379693996</c:v>
                </c:pt>
                <c:pt idx="440">
                  <c:v>-0.62335641379693996</c:v>
                </c:pt>
                <c:pt idx="441">
                  <c:v>-0.62335641379693996</c:v>
                </c:pt>
                <c:pt idx="442">
                  <c:v>-0.62335641379693996</c:v>
                </c:pt>
                <c:pt idx="443">
                  <c:v>-0.62335641379693996</c:v>
                </c:pt>
                <c:pt idx="444">
                  <c:v>-0.62335641379693996</c:v>
                </c:pt>
                <c:pt idx="445">
                  <c:v>-0.62335641379693996</c:v>
                </c:pt>
                <c:pt idx="446">
                  <c:v>-0.62335641379693996</c:v>
                </c:pt>
                <c:pt idx="447">
                  <c:v>-0.62335641379693996</c:v>
                </c:pt>
                <c:pt idx="448">
                  <c:v>-0.62335641379693996</c:v>
                </c:pt>
                <c:pt idx="449">
                  <c:v>-0.62335641379693996</c:v>
                </c:pt>
                <c:pt idx="450">
                  <c:v>-0.60317578841021124</c:v>
                </c:pt>
                <c:pt idx="451">
                  <c:v>-0.60317578841021124</c:v>
                </c:pt>
                <c:pt idx="452">
                  <c:v>-0.60317578841021124</c:v>
                </c:pt>
                <c:pt idx="453">
                  <c:v>-0.60317578841021124</c:v>
                </c:pt>
                <c:pt idx="454">
                  <c:v>-0.60317578841021124</c:v>
                </c:pt>
                <c:pt idx="455">
                  <c:v>-0.60317578841021124</c:v>
                </c:pt>
                <c:pt idx="456">
                  <c:v>-0.60317578841021124</c:v>
                </c:pt>
                <c:pt idx="457">
                  <c:v>-0.59046081866695443</c:v>
                </c:pt>
                <c:pt idx="458">
                  <c:v>-0.59046081866695443</c:v>
                </c:pt>
                <c:pt idx="459">
                  <c:v>-0.59046081866695443</c:v>
                </c:pt>
                <c:pt idx="460">
                  <c:v>-0.59046081866695443</c:v>
                </c:pt>
                <c:pt idx="461">
                  <c:v>-0.59046081866695443</c:v>
                </c:pt>
                <c:pt idx="462">
                  <c:v>-0.59046081866695443</c:v>
                </c:pt>
                <c:pt idx="463">
                  <c:v>-0.57963781842623852</c:v>
                </c:pt>
                <c:pt idx="464">
                  <c:v>-0.57963781842623852</c:v>
                </c:pt>
                <c:pt idx="465">
                  <c:v>-0.57963781842623852</c:v>
                </c:pt>
                <c:pt idx="466">
                  <c:v>-0.57963781842623852</c:v>
                </c:pt>
                <c:pt idx="467">
                  <c:v>-0.57963781842623852</c:v>
                </c:pt>
                <c:pt idx="468">
                  <c:v>-0.57067028430202504</c:v>
                </c:pt>
                <c:pt idx="469">
                  <c:v>-0.57067028430202504</c:v>
                </c:pt>
                <c:pt idx="470">
                  <c:v>-0.57067028430202504</c:v>
                </c:pt>
                <c:pt idx="471">
                  <c:v>-0.57067028430202504</c:v>
                </c:pt>
                <c:pt idx="472">
                  <c:v>-0.57067028430202504</c:v>
                </c:pt>
                <c:pt idx="473">
                  <c:v>-0.56174840893422073</c:v>
                </c:pt>
                <c:pt idx="474">
                  <c:v>-0.56174840893422073</c:v>
                </c:pt>
                <c:pt idx="475">
                  <c:v>-0.56174840893422073</c:v>
                </c:pt>
                <c:pt idx="476">
                  <c:v>-0.56174840893422073</c:v>
                </c:pt>
                <c:pt idx="477">
                  <c:v>-0.56174840893422073</c:v>
                </c:pt>
                <c:pt idx="478">
                  <c:v>-0.55287102664223609</c:v>
                </c:pt>
                <c:pt idx="479">
                  <c:v>-0.55287102664223609</c:v>
                </c:pt>
                <c:pt idx="480">
                  <c:v>-0.55287102664223609</c:v>
                </c:pt>
                <c:pt idx="481">
                  <c:v>-0.55287102664223609</c:v>
                </c:pt>
                <c:pt idx="482">
                  <c:v>-0.55287102664223609</c:v>
                </c:pt>
                <c:pt idx="483">
                  <c:v>-0.55287102664223609</c:v>
                </c:pt>
                <c:pt idx="484">
                  <c:v>-0.55287102664223609</c:v>
                </c:pt>
                <c:pt idx="485">
                  <c:v>-0.54051528578164909</c:v>
                </c:pt>
                <c:pt idx="486">
                  <c:v>-0.54051528578164909</c:v>
                </c:pt>
                <c:pt idx="487">
                  <c:v>-0.54051528578164909</c:v>
                </c:pt>
                <c:pt idx="488">
                  <c:v>-0.54051528578164909</c:v>
                </c:pt>
                <c:pt idx="489">
                  <c:v>-0.53349185558387491</c:v>
                </c:pt>
                <c:pt idx="490">
                  <c:v>-0.53349185558387491</c:v>
                </c:pt>
                <c:pt idx="491">
                  <c:v>-0.53349185558387491</c:v>
                </c:pt>
                <c:pt idx="492">
                  <c:v>-0.53349185558387491</c:v>
                </c:pt>
                <c:pt idx="493">
                  <c:v>-0.53349185558387491</c:v>
                </c:pt>
                <c:pt idx="494">
                  <c:v>-0.53349185558387491</c:v>
                </c:pt>
                <c:pt idx="495">
                  <c:v>-0.53349185558387491</c:v>
                </c:pt>
                <c:pt idx="496">
                  <c:v>-0.52126361871264315</c:v>
                </c:pt>
                <c:pt idx="497">
                  <c:v>-0.52126361871264315</c:v>
                </c:pt>
                <c:pt idx="498">
                  <c:v>-0.52126361871264315</c:v>
                </c:pt>
                <c:pt idx="499">
                  <c:v>-0.52126361871264315</c:v>
                </c:pt>
                <c:pt idx="500">
                  <c:v>-0.52126361871264315</c:v>
                </c:pt>
                <c:pt idx="501">
                  <c:v>-0.52126361871264315</c:v>
                </c:pt>
                <c:pt idx="502">
                  <c:v>-0.52126361871264315</c:v>
                </c:pt>
                <c:pt idx="503">
                  <c:v>-0.52126361871264315</c:v>
                </c:pt>
                <c:pt idx="504">
                  <c:v>-0.50738317096904828</c:v>
                </c:pt>
                <c:pt idx="505">
                  <c:v>-0.50738317096904828</c:v>
                </c:pt>
                <c:pt idx="506">
                  <c:v>-0.50738317096904828</c:v>
                </c:pt>
                <c:pt idx="507">
                  <c:v>-0.50738317096904828</c:v>
                </c:pt>
                <c:pt idx="508">
                  <c:v>-0.50738317096904828</c:v>
                </c:pt>
                <c:pt idx="509">
                  <c:v>-0.50738317096904828</c:v>
                </c:pt>
                <c:pt idx="510">
                  <c:v>-0.50738317096904828</c:v>
                </c:pt>
                <c:pt idx="511">
                  <c:v>-0.50738317096904828</c:v>
                </c:pt>
                <c:pt idx="512">
                  <c:v>-0.50738317096904828</c:v>
                </c:pt>
                <c:pt idx="513">
                  <c:v>-0.4918835074548818</c:v>
                </c:pt>
                <c:pt idx="514">
                  <c:v>-0.4918835074548818</c:v>
                </c:pt>
                <c:pt idx="515">
                  <c:v>-0.4918835074548818</c:v>
                </c:pt>
                <c:pt idx="516">
                  <c:v>-0.4918835074548818</c:v>
                </c:pt>
                <c:pt idx="517">
                  <c:v>-0.4918835074548818</c:v>
                </c:pt>
                <c:pt idx="518">
                  <c:v>-0.48332360885611292</c:v>
                </c:pt>
                <c:pt idx="519">
                  <c:v>-0.48332360885611292</c:v>
                </c:pt>
                <c:pt idx="520">
                  <c:v>-0.48332360885611292</c:v>
                </c:pt>
                <c:pt idx="521">
                  <c:v>-0.48332360885611292</c:v>
                </c:pt>
                <c:pt idx="522">
                  <c:v>-0.48332360885611292</c:v>
                </c:pt>
                <c:pt idx="523">
                  <c:v>-0.47479897905845492</c:v>
                </c:pt>
                <c:pt idx="524">
                  <c:v>-0.47479897905845492</c:v>
                </c:pt>
                <c:pt idx="525">
                  <c:v>-0.47479897905845492</c:v>
                </c:pt>
                <c:pt idx="526">
                  <c:v>-0.46970075330452549</c:v>
                </c:pt>
                <c:pt idx="527">
                  <c:v>-0.46970075330452549</c:v>
                </c:pt>
                <c:pt idx="528">
                  <c:v>-0.46970075330452549</c:v>
                </c:pt>
                <c:pt idx="529">
                  <c:v>-0.46970075330452549</c:v>
                </c:pt>
                <c:pt idx="530">
                  <c:v>-0.46970075330452549</c:v>
                </c:pt>
                <c:pt idx="531">
                  <c:v>-0.46123068213767926</c:v>
                </c:pt>
                <c:pt idx="532">
                  <c:v>-0.46123068213767926</c:v>
                </c:pt>
                <c:pt idx="533">
                  <c:v>-0.46123068213767926</c:v>
                </c:pt>
                <c:pt idx="534">
                  <c:v>-0.45616451589519369</c:v>
                </c:pt>
                <c:pt idx="535">
                  <c:v>-0.45616451589519369</c:v>
                </c:pt>
                <c:pt idx="536">
                  <c:v>-0.45616451589519369</c:v>
                </c:pt>
                <c:pt idx="537">
                  <c:v>-0.45616451589519369</c:v>
                </c:pt>
                <c:pt idx="538">
                  <c:v>-0.45616451589519369</c:v>
                </c:pt>
                <c:pt idx="539">
                  <c:v>-0.44774677320100181</c:v>
                </c:pt>
                <c:pt idx="540">
                  <c:v>-0.44774677320100181</c:v>
                </c:pt>
                <c:pt idx="541">
                  <c:v>-0.44438857281516719</c:v>
                </c:pt>
                <c:pt idx="542">
                  <c:v>-0.44438857281516719</c:v>
                </c:pt>
                <c:pt idx="543">
                  <c:v>-0.44438857281516719</c:v>
                </c:pt>
                <c:pt idx="544">
                  <c:v>-0.44438857281516719</c:v>
                </c:pt>
                <c:pt idx="545">
                  <c:v>-0.44438857281516719</c:v>
                </c:pt>
                <c:pt idx="546">
                  <c:v>-0.44438857281516719</c:v>
                </c:pt>
                <c:pt idx="547">
                  <c:v>-0.44438857281516719</c:v>
                </c:pt>
                <c:pt idx="548">
                  <c:v>-0.43267393579163727</c:v>
                </c:pt>
                <c:pt idx="549">
                  <c:v>-0.43267393579163727</c:v>
                </c:pt>
                <c:pt idx="550">
                  <c:v>-0.43267393579163727</c:v>
                </c:pt>
                <c:pt idx="551">
                  <c:v>-0.43267393579163727</c:v>
                </c:pt>
                <c:pt idx="552">
                  <c:v>-0.42600652312983872</c:v>
                </c:pt>
                <c:pt idx="553">
                  <c:v>-0.42600652312983872</c:v>
                </c:pt>
                <c:pt idx="554">
                  <c:v>-0.42600652312983872</c:v>
                </c:pt>
                <c:pt idx="555">
                  <c:v>-0.42600652312983872</c:v>
                </c:pt>
                <c:pt idx="556">
                  <c:v>-0.42600652312983872</c:v>
                </c:pt>
                <c:pt idx="557">
                  <c:v>-0.42600652312983872</c:v>
                </c:pt>
                <c:pt idx="558">
                  <c:v>-0.42600652312983872</c:v>
                </c:pt>
                <c:pt idx="559">
                  <c:v>-0.42600652312983872</c:v>
                </c:pt>
                <c:pt idx="560">
                  <c:v>-0.41272795222137554</c:v>
                </c:pt>
                <c:pt idx="561">
                  <c:v>-0.41272795222137554</c:v>
                </c:pt>
                <c:pt idx="562">
                  <c:v>-0.41272795222137554</c:v>
                </c:pt>
                <c:pt idx="563">
                  <c:v>-0.40776731506460179</c:v>
                </c:pt>
                <c:pt idx="564">
                  <c:v>-0.40776731506460179</c:v>
                </c:pt>
                <c:pt idx="565">
                  <c:v>-0.40776731506460179</c:v>
                </c:pt>
                <c:pt idx="566">
                  <c:v>-0.40776731506460179</c:v>
                </c:pt>
                <c:pt idx="567">
                  <c:v>-0.40776731506460179</c:v>
                </c:pt>
                <c:pt idx="568">
                  <c:v>-0.40776731506460179</c:v>
                </c:pt>
                <c:pt idx="569">
                  <c:v>-0.39787592189543292</c:v>
                </c:pt>
                <c:pt idx="570">
                  <c:v>-0.39787592189543292</c:v>
                </c:pt>
                <c:pt idx="571">
                  <c:v>-0.39787592189543292</c:v>
                </c:pt>
                <c:pt idx="572">
                  <c:v>-0.39787592189543292</c:v>
                </c:pt>
                <c:pt idx="573">
                  <c:v>-0.39787592189543292</c:v>
                </c:pt>
                <c:pt idx="574">
                  <c:v>-0.39787592189543292</c:v>
                </c:pt>
                <c:pt idx="575">
                  <c:v>-0.39787592189543292</c:v>
                </c:pt>
                <c:pt idx="576">
                  <c:v>-0.39787592189543292</c:v>
                </c:pt>
                <c:pt idx="577">
                  <c:v>-0.39787592189543292</c:v>
                </c:pt>
                <c:pt idx="578">
                  <c:v>-0.39787592189543292</c:v>
                </c:pt>
                <c:pt idx="579">
                  <c:v>-0.38147581702590427</c:v>
                </c:pt>
                <c:pt idx="580">
                  <c:v>-0.38147581702590427</c:v>
                </c:pt>
                <c:pt idx="581">
                  <c:v>-0.38147581702590427</c:v>
                </c:pt>
                <c:pt idx="582">
                  <c:v>-0.38147581702590427</c:v>
                </c:pt>
                <c:pt idx="583">
                  <c:v>-0.38147581702590427</c:v>
                </c:pt>
                <c:pt idx="584">
                  <c:v>-0.38147581702590427</c:v>
                </c:pt>
                <c:pt idx="585">
                  <c:v>-0.37168505980560429</c:v>
                </c:pt>
                <c:pt idx="586">
                  <c:v>-0.37168505980560429</c:v>
                </c:pt>
                <c:pt idx="587">
                  <c:v>-0.37168505980560429</c:v>
                </c:pt>
                <c:pt idx="588">
                  <c:v>-0.37168505980560429</c:v>
                </c:pt>
                <c:pt idx="589">
                  <c:v>-0.37168505980560429</c:v>
                </c:pt>
                <c:pt idx="590">
                  <c:v>-0.37168505980560429</c:v>
                </c:pt>
                <c:pt idx="591">
                  <c:v>-0.37168505980560429</c:v>
                </c:pt>
                <c:pt idx="592">
                  <c:v>-0.36030729595554811</c:v>
                </c:pt>
                <c:pt idx="593">
                  <c:v>-0.36030729595554811</c:v>
                </c:pt>
                <c:pt idx="594">
                  <c:v>-0.36030729595554811</c:v>
                </c:pt>
                <c:pt idx="595">
                  <c:v>-0.36030729595554811</c:v>
                </c:pt>
                <c:pt idx="596">
                  <c:v>-0.36030729595554811</c:v>
                </c:pt>
                <c:pt idx="597">
                  <c:v>-0.36030729595554811</c:v>
                </c:pt>
                <c:pt idx="598">
                  <c:v>-0.35059197017921911</c:v>
                </c:pt>
                <c:pt idx="599">
                  <c:v>-0.35059197017921911</c:v>
                </c:pt>
                <c:pt idx="600">
                  <c:v>-0.35059197017921911</c:v>
                </c:pt>
                <c:pt idx="601">
                  <c:v>-0.35059197017921911</c:v>
                </c:pt>
                <c:pt idx="602">
                  <c:v>-0.35059197017921911</c:v>
                </c:pt>
                <c:pt idx="603">
                  <c:v>-0.35059197017921911</c:v>
                </c:pt>
                <c:pt idx="604">
                  <c:v>-0.35059197017921911</c:v>
                </c:pt>
                <c:pt idx="605">
                  <c:v>-0.35059197017921911</c:v>
                </c:pt>
                <c:pt idx="606">
                  <c:v>-0.337689309602062</c:v>
                </c:pt>
                <c:pt idx="607">
                  <c:v>-0.337689309602062</c:v>
                </c:pt>
                <c:pt idx="608">
                  <c:v>-0.337689309602062</c:v>
                </c:pt>
                <c:pt idx="609">
                  <c:v>-0.337689309602062</c:v>
                </c:pt>
                <c:pt idx="610">
                  <c:v>-0.337689309602062</c:v>
                </c:pt>
                <c:pt idx="611">
                  <c:v>-0.337689309602062</c:v>
                </c:pt>
                <c:pt idx="612">
                  <c:v>-0.337689309602062</c:v>
                </c:pt>
                <c:pt idx="613">
                  <c:v>-0.337689309602062</c:v>
                </c:pt>
                <c:pt idx="614">
                  <c:v>-0.337689309602062</c:v>
                </c:pt>
                <c:pt idx="615">
                  <c:v>-0.337689309602062</c:v>
                </c:pt>
                <c:pt idx="616">
                  <c:v>-0.32163939638952632</c:v>
                </c:pt>
                <c:pt idx="617">
                  <c:v>-0.32163939638952632</c:v>
                </c:pt>
                <c:pt idx="618">
                  <c:v>-0.32163939638952632</c:v>
                </c:pt>
                <c:pt idx="619">
                  <c:v>-0.32163939638952632</c:v>
                </c:pt>
                <c:pt idx="620">
                  <c:v>-0.32163939638952632</c:v>
                </c:pt>
                <c:pt idx="621">
                  <c:v>-0.32163939638952632</c:v>
                </c:pt>
                <c:pt idx="622">
                  <c:v>-0.31204933220437475</c:v>
                </c:pt>
                <c:pt idx="623">
                  <c:v>-0.31204933220437475</c:v>
                </c:pt>
                <c:pt idx="624">
                  <c:v>-0.31204933220437475</c:v>
                </c:pt>
                <c:pt idx="625">
                  <c:v>-0.31204933220437475</c:v>
                </c:pt>
                <c:pt idx="626">
                  <c:v>-0.31204933220437475</c:v>
                </c:pt>
                <c:pt idx="627">
                  <c:v>-0.31204933220437475</c:v>
                </c:pt>
                <c:pt idx="628">
                  <c:v>-0.31204933220437475</c:v>
                </c:pt>
                <c:pt idx="629">
                  <c:v>-0.31204933220437475</c:v>
                </c:pt>
                <c:pt idx="630">
                  <c:v>-0.31204933220437475</c:v>
                </c:pt>
                <c:pt idx="631">
                  <c:v>-0.31204933220437475</c:v>
                </c:pt>
                <c:pt idx="632">
                  <c:v>-0.31204933220437475</c:v>
                </c:pt>
                <c:pt idx="633">
                  <c:v>-0.31204933220437475</c:v>
                </c:pt>
                <c:pt idx="634">
                  <c:v>-0.29295400660571042</c:v>
                </c:pt>
                <c:pt idx="635">
                  <c:v>-0.29295400660571042</c:v>
                </c:pt>
                <c:pt idx="636">
                  <c:v>-0.29295400660571042</c:v>
                </c:pt>
                <c:pt idx="637">
                  <c:v>-0.29295400660571042</c:v>
                </c:pt>
                <c:pt idx="638">
                  <c:v>-0.29295400660571042</c:v>
                </c:pt>
                <c:pt idx="639">
                  <c:v>-0.29295400660571042</c:v>
                </c:pt>
                <c:pt idx="640">
                  <c:v>-0.29295400660571042</c:v>
                </c:pt>
                <c:pt idx="641">
                  <c:v>-0.29295400660571042</c:v>
                </c:pt>
                <c:pt idx="642">
                  <c:v>-0.28028330588569778</c:v>
                </c:pt>
                <c:pt idx="643">
                  <c:v>-0.28028330588569778</c:v>
                </c:pt>
                <c:pt idx="644">
                  <c:v>-0.28028330588569778</c:v>
                </c:pt>
                <c:pt idx="645">
                  <c:v>-0.28028330588569778</c:v>
                </c:pt>
                <c:pt idx="646">
                  <c:v>-0.27396491687072577</c:v>
                </c:pt>
                <c:pt idx="647">
                  <c:v>-0.27396491687072577</c:v>
                </c:pt>
                <c:pt idx="648">
                  <c:v>-0.27396491687072577</c:v>
                </c:pt>
                <c:pt idx="649">
                  <c:v>-0.27396491687072577</c:v>
                </c:pt>
                <c:pt idx="650">
                  <c:v>-0.27396491687072577</c:v>
                </c:pt>
                <c:pt idx="651">
                  <c:v>-0.27396491687072577</c:v>
                </c:pt>
                <c:pt idx="652">
                  <c:v>-0.27396491687072577</c:v>
                </c:pt>
                <c:pt idx="653">
                  <c:v>-0.26293383539244392</c:v>
                </c:pt>
                <c:pt idx="654">
                  <c:v>-0.26293383539244392</c:v>
                </c:pt>
                <c:pt idx="655">
                  <c:v>-0.26293383539244392</c:v>
                </c:pt>
                <c:pt idx="656">
                  <c:v>-0.26293383539244392</c:v>
                </c:pt>
                <c:pt idx="657">
                  <c:v>-0.26293383539244392</c:v>
                </c:pt>
                <c:pt idx="658">
                  <c:v>-0.26293383539244392</c:v>
                </c:pt>
                <c:pt idx="659">
                  <c:v>-0.26293383539244392</c:v>
                </c:pt>
                <c:pt idx="660">
                  <c:v>-0.25193465741015014</c:v>
                </c:pt>
                <c:pt idx="661">
                  <c:v>-0.25193465741015014</c:v>
                </c:pt>
                <c:pt idx="662">
                  <c:v>-0.25193465741015014</c:v>
                </c:pt>
                <c:pt idx="663">
                  <c:v>-0.25193465741015014</c:v>
                </c:pt>
                <c:pt idx="664">
                  <c:v>-0.25193465741015014</c:v>
                </c:pt>
                <c:pt idx="665">
                  <c:v>-0.25193465741015014</c:v>
                </c:pt>
                <c:pt idx="666">
                  <c:v>-0.24253103988010652</c:v>
                </c:pt>
                <c:pt idx="667">
                  <c:v>-0.24253103988010652</c:v>
                </c:pt>
                <c:pt idx="668">
                  <c:v>-0.24253103988010652</c:v>
                </c:pt>
                <c:pt idx="669">
                  <c:v>-0.23783731322627524</c:v>
                </c:pt>
                <c:pt idx="670">
                  <c:v>-0.23783731322627524</c:v>
                </c:pt>
                <c:pt idx="671">
                  <c:v>-0.23783731322627524</c:v>
                </c:pt>
                <c:pt idx="672">
                  <c:v>-0.23783731322627524</c:v>
                </c:pt>
                <c:pt idx="673">
                  <c:v>-0.23783731322627524</c:v>
                </c:pt>
                <c:pt idx="674">
                  <c:v>-0.23002600999886993</c:v>
                </c:pt>
                <c:pt idx="675">
                  <c:v>-0.23002600999886993</c:v>
                </c:pt>
                <c:pt idx="676">
                  <c:v>-0.23002600999886993</c:v>
                </c:pt>
                <c:pt idx="677">
                  <c:v>-0.23002600999886993</c:v>
                </c:pt>
                <c:pt idx="678">
                  <c:v>-0.22378708008709278</c:v>
                </c:pt>
                <c:pt idx="679">
                  <c:v>-0.22378708008709278</c:v>
                </c:pt>
                <c:pt idx="680">
                  <c:v>-0.22378708008709278</c:v>
                </c:pt>
                <c:pt idx="681">
                  <c:v>-0.22378708008709278</c:v>
                </c:pt>
                <c:pt idx="682">
                  <c:v>-0.22378708008709278</c:v>
                </c:pt>
                <c:pt idx="683">
                  <c:v>-0.22378708008709278</c:v>
                </c:pt>
                <c:pt idx="684">
                  <c:v>-0.21444491222324932</c:v>
                </c:pt>
                <c:pt idx="685">
                  <c:v>-0.21444491222324932</c:v>
                </c:pt>
                <c:pt idx="686">
                  <c:v>-0.21444491222324932</c:v>
                </c:pt>
                <c:pt idx="687">
                  <c:v>-0.21444491222324932</c:v>
                </c:pt>
                <c:pt idx="688">
                  <c:v>-0.21444491222324932</c:v>
                </c:pt>
                <c:pt idx="689">
                  <c:v>-0.21444491222324932</c:v>
                </c:pt>
                <c:pt idx="690">
                  <c:v>-0.21444491222324932</c:v>
                </c:pt>
                <c:pt idx="691">
                  <c:v>-0.21444491222324932</c:v>
                </c:pt>
                <c:pt idx="692">
                  <c:v>-0.21444491222324932</c:v>
                </c:pt>
                <c:pt idx="693">
                  <c:v>-0.21444491222324932</c:v>
                </c:pt>
                <c:pt idx="694">
                  <c:v>-0.198915705174462</c:v>
                </c:pt>
                <c:pt idx="695">
                  <c:v>-0.198915705174462</c:v>
                </c:pt>
                <c:pt idx="696">
                  <c:v>-0.198915705174462</c:v>
                </c:pt>
                <c:pt idx="697">
                  <c:v>-0.198915705174462</c:v>
                </c:pt>
                <c:pt idx="698">
                  <c:v>-0.198915705174462</c:v>
                </c:pt>
                <c:pt idx="699">
                  <c:v>-0.198915705174462</c:v>
                </c:pt>
                <c:pt idx="700">
                  <c:v>-0.198915705174462</c:v>
                </c:pt>
                <c:pt idx="701">
                  <c:v>-0.1880739545732803</c:v>
                </c:pt>
                <c:pt idx="702">
                  <c:v>-0.1880739545732803</c:v>
                </c:pt>
                <c:pt idx="703">
                  <c:v>-0.1880739545732803</c:v>
                </c:pt>
                <c:pt idx="704">
                  <c:v>-0.1880739545732803</c:v>
                </c:pt>
                <c:pt idx="705">
                  <c:v>-0.1880739545732803</c:v>
                </c:pt>
                <c:pt idx="706">
                  <c:v>-0.1880739545732803</c:v>
                </c:pt>
                <c:pt idx="707">
                  <c:v>-0.17879863688351211</c:v>
                </c:pt>
                <c:pt idx="708">
                  <c:v>-0.17879863688351211</c:v>
                </c:pt>
                <c:pt idx="709">
                  <c:v>-0.17879863688351211</c:v>
                </c:pt>
                <c:pt idx="710">
                  <c:v>-0.17879863688351211</c:v>
                </c:pt>
                <c:pt idx="711">
                  <c:v>-0.17879863688351211</c:v>
                </c:pt>
                <c:pt idx="712">
                  <c:v>-0.17879863688351211</c:v>
                </c:pt>
                <c:pt idx="713">
                  <c:v>-0.17879863688351211</c:v>
                </c:pt>
                <c:pt idx="714">
                  <c:v>-0.16799678341230881</c:v>
                </c:pt>
                <c:pt idx="715">
                  <c:v>-0.16799678341230881</c:v>
                </c:pt>
                <c:pt idx="716">
                  <c:v>-0.16799678341230881</c:v>
                </c:pt>
                <c:pt idx="717">
                  <c:v>-0.16799678341230881</c:v>
                </c:pt>
                <c:pt idx="718">
                  <c:v>-0.16799678341230881</c:v>
                </c:pt>
                <c:pt idx="719">
                  <c:v>-0.16799678341230881</c:v>
                </c:pt>
                <c:pt idx="720">
                  <c:v>-0.16799678341230881</c:v>
                </c:pt>
                <c:pt idx="721">
                  <c:v>-0.16799678341230881</c:v>
                </c:pt>
                <c:pt idx="722">
                  <c:v>-0.15567569037416348</c:v>
                </c:pt>
                <c:pt idx="723">
                  <c:v>-0.15567569037416348</c:v>
                </c:pt>
                <c:pt idx="724">
                  <c:v>-0.15567569037416348</c:v>
                </c:pt>
                <c:pt idx="725">
                  <c:v>-0.15567569037416348</c:v>
                </c:pt>
                <c:pt idx="726">
                  <c:v>-0.15567569037416348</c:v>
                </c:pt>
                <c:pt idx="727">
                  <c:v>-0.15567569037416348</c:v>
                </c:pt>
                <c:pt idx="728">
                  <c:v>-0.15567569037416348</c:v>
                </c:pt>
                <c:pt idx="729">
                  <c:v>-0.15567569037416348</c:v>
                </c:pt>
                <c:pt idx="730">
                  <c:v>-0.14337818601426075</c:v>
                </c:pt>
                <c:pt idx="731">
                  <c:v>-0.14337818601426075</c:v>
                </c:pt>
                <c:pt idx="732">
                  <c:v>-0.14337818601426075</c:v>
                </c:pt>
                <c:pt idx="733">
                  <c:v>-0.14337818601426075</c:v>
                </c:pt>
                <c:pt idx="734">
                  <c:v>-0.14337818601426075</c:v>
                </c:pt>
                <c:pt idx="735">
                  <c:v>-0.14337818601426075</c:v>
                </c:pt>
                <c:pt idx="736">
                  <c:v>-0.14337818601426075</c:v>
                </c:pt>
                <c:pt idx="737">
                  <c:v>-0.14337818601426075</c:v>
                </c:pt>
                <c:pt idx="738">
                  <c:v>-0.14337818601426075</c:v>
                </c:pt>
                <c:pt idx="739">
                  <c:v>-0.12956927093944987</c:v>
                </c:pt>
                <c:pt idx="740">
                  <c:v>-0.12956927093944987</c:v>
                </c:pt>
                <c:pt idx="741">
                  <c:v>-0.12956927093944987</c:v>
                </c:pt>
                <c:pt idx="742">
                  <c:v>-0.12956927093944987</c:v>
                </c:pt>
                <c:pt idx="743">
                  <c:v>-0.12344005334831042</c:v>
                </c:pt>
                <c:pt idx="744">
                  <c:v>-0.12344005334831042</c:v>
                </c:pt>
                <c:pt idx="745">
                  <c:v>-0.12344005334831042</c:v>
                </c:pt>
                <c:pt idx="746">
                  <c:v>-0.12344005334831042</c:v>
                </c:pt>
                <c:pt idx="747">
                  <c:v>-0.11731546960548965</c:v>
                </c:pt>
                <c:pt idx="748">
                  <c:v>-0.11731546960548965</c:v>
                </c:pt>
                <c:pt idx="749">
                  <c:v>-0.11731546960548965</c:v>
                </c:pt>
                <c:pt idx="750">
                  <c:v>-0.11731546960548965</c:v>
                </c:pt>
                <c:pt idx="751">
                  <c:v>-0.11731546960548965</c:v>
                </c:pt>
                <c:pt idx="752">
                  <c:v>-0.11731546960548965</c:v>
                </c:pt>
                <c:pt idx="753">
                  <c:v>-0.11731546960548965</c:v>
                </c:pt>
                <c:pt idx="754">
                  <c:v>-0.10660788786182936</c:v>
                </c:pt>
                <c:pt idx="755">
                  <c:v>-0.10660788786182936</c:v>
                </c:pt>
                <c:pt idx="756">
                  <c:v>-0.10660788786182936</c:v>
                </c:pt>
                <c:pt idx="757">
                  <c:v>-0.10660788786182936</c:v>
                </c:pt>
                <c:pt idx="758">
                  <c:v>-0.10660788786182936</c:v>
                </c:pt>
                <c:pt idx="759">
                  <c:v>-0.10660788786182936</c:v>
                </c:pt>
                <c:pt idx="760">
                  <c:v>-9.743972564826138E-2</c:v>
                </c:pt>
                <c:pt idx="761">
                  <c:v>-9.743972564826138E-2</c:v>
                </c:pt>
                <c:pt idx="762">
                  <c:v>-9.743972564826138E-2</c:v>
                </c:pt>
                <c:pt idx="763">
                  <c:v>-9.743972564826138E-2</c:v>
                </c:pt>
                <c:pt idx="764">
                  <c:v>-9.743972564826138E-2</c:v>
                </c:pt>
                <c:pt idx="765">
                  <c:v>-9.743972564826138E-2</c:v>
                </c:pt>
                <c:pt idx="766">
                  <c:v>-9.743972564826138E-2</c:v>
                </c:pt>
                <c:pt idx="767">
                  <c:v>-9.743972564826138E-2</c:v>
                </c:pt>
                <c:pt idx="768">
                  <c:v>-9.743972564826138E-2</c:v>
                </c:pt>
                <c:pt idx="769">
                  <c:v>-9.743972564826138E-2</c:v>
                </c:pt>
                <c:pt idx="770">
                  <c:v>-9.743972564826138E-2</c:v>
                </c:pt>
                <c:pt idx="771">
                  <c:v>-9.743972564826138E-2</c:v>
                </c:pt>
                <c:pt idx="772">
                  <c:v>-9.743972564826138E-2</c:v>
                </c:pt>
                <c:pt idx="773">
                  <c:v>-9.743972564826138E-2</c:v>
                </c:pt>
                <c:pt idx="774">
                  <c:v>-7.6077819866612773E-2</c:v>
                </c:pt>
                <c:pt idx="775">
                  <c:v>-7.6077819866612773E-2</c:v>
                </c:pt>
                <c:pt idx="776">
                  <c:v>-7.6077819866612773E-2</c:v>
                </c:pt>
                <c:pt idx="777">
                  <c:v>-7.6077819866612773E-2</c:v>
                </c:pt>
                <c:pt idx="778">
                  <c:v>-7.6077819866612773E-2</c:v>
                </c:pt>
                <c:pt idx="779">
                  <c:v>-7.6077819866612773E-2</c:v>
                </c:pt>
                <c:pt idx="780">
                  <c:v>-7.6077819866612773E-2</c:v>
                </c:pt>
                <c:pt idx="781">
                  <c:v>-7.6077819866612773E-2</c:v>
                </c:pt>
                <c:pt idx="782">
                  <c:v>-6.3887210036911155E-2</c:v>
                </c:pt>
                <c:pt idx="783">
                  <c:v>-6.3887210036911155E-2</c:v>
                </c:pt>
                <c:pt idx="784">
                  <c:v>-6.3887210036911155E-2</c:v>
                </c:pt>
                <c:pt idx="785">
                  <c:v>-6.3887210036911155E-2</c:v>
                </c:pt>
                <c:pt idx="786">
                  <c:v>-6.3887210036911155E-2</c:v>
                </c:pt>
                <c:pt idx="787">
                  <c:v>-6.3887210036911155E-2</c:v>
                </c:pt>
                <c:pt idx="788">
                  <c:v>-6.3887210036911155E-2</c:v>
                </c:pt>
                <c:pt idx="789">
                  <c:v>-6.3887210036911155E-2</c:v>
                </c:pt>
                <c:pt idx="790">
                  <c:v>-5.1706087511076533E-2</c:v>
                </c:pt>
                <c:pt idx="791">
                  <c:v>-5.1706087511076533E-2</c:v>
                </c:pt>
                <c:pt idx="792">
                  <c:v>-5.1706087511076533E-2</c:v>
                </c:pt>
                <c:pt idx="793">
                  <c:v>-4.7140240828996732E-2</c:v>
                </c:pt>
                <c:pt idx="794">
                  <c:v>-4.7140240828996732E-2</c:v>
                </c:pt>
                <c:pt idx="795">
                  <c:v>-4.7140240828996732E-2</c:v>
                </c:pt>
                <c:pt idx="796">
                  <c:v>-4.7140240828996732E-2</c:v>
                </c:pt>
                <c:pt idx="797">
                  <c:v>-4.7140240828996732E-2</c:v>
                </c:pt>
                <c:pt idx="798">
                  <c:v>-4.7140240828996732E-2</c:v>
                </c:pt>
                <c:pt idx="799">
                  <c:v>-4.7140240828996732E-2</c:v>
                </c:pt>
                <c:pt idx="800">
                  <c:v>-4.7140240828996732E-2</c:v>
                </c:pt>
                <c:pt idx="801">
                  <c:v>-4.7140240828996732E-2</c:v>
                </c:pt>
                <c:pt idx="802">
                  <c:v>-4.7140240828996732E-2</c:v>
                </c:pt>
                <c:pt idx="803">
                  <c:v>-4.7140240828996732E-2</c:v>
                </c:pt>
                <c:pt idx="804">
                  <c:v>-4.7140240828996732E-2</c:v>
                </c:pt>
                <c:pt idx="805">
                  <c:v>-4.7140240828996732E-2</c:v>
                </c:pt>
                <c:pt idx="806">
                  <c:v>-2.7365033500434788E-2</c:v>
                </c:pt>
                <c:pt idx="807">
                  <c:v>-2.7365033500434788E-2</c:v>
                </c:pt>
                <c:pt idx="808">
                  <c:v>-2.7365033500434788E-2</c:v>
                </c:pt>
                <c:pt idx="809">
                  <c:v>-2.7365033500434788E-2</c:v>
                </c:pt>
                <c:pt idx="810">
                  <c:v>-2.1282865457297767E-2</c:v>
                </c:pt>
                <c:pt idx="811">
                  <c:v>-2.1282865457297767E-2</c:v>
                </c:pt>
                <c:pt idx="812">
                  <c:v>-2.1282865457297767E-2</c:v>
                </c:pt>
                <c:pt idx="813">
                  <c:v>-2.1282865457297767E-2</c:v>
                </c:pt>
                <c:pt idx="814">
                  <c:v>-2.1282865457297767E-2</c:v>
                </c:pt>
                <c:pt idx="815">
                  <c:v>-2.1282865457297767E-2</c:v>
                </c:pt>
                <c:pt idx="816">
                  <c:v>-2.1282865457297767E-2</c:v>
                </c:pt>
                <c:pt idx="817">
                  <c:v>-2.1282865457297767E-2</c:v>
                </c:pt>
                <c:pt idx="818">
                  <c:v>-2.1282865457297767E-2</c:v>
                </c:pt>
                <c:pt idx="819">
                  <c:v>-2.1282865457297767E-2</c:v>
                </c:pt>
                <c:pt idx="820">
                  <c:v>-2.1282865457297767E-2</c:v>
                </c:pt>
                <c:pt idx="821">
                  <c:v>-4.5602855597810616E-3</c:v>
                </c:pt>
                <c:pt idx="822">
                  <c:v>-4.5602855597810616E-3</c:v>
                </c:pt>
                <c:pt idx="823">
                  <c:v>-4.5602855597810616E-3</c:v>
                </c:pt>
                <c:pt idx="824">
                  <c:v>-4.5602855597810616E-3</c:v>
                </c:pt>
                <c:pt idx="825">
                  <c:v>-4.5602855597810616E-3</c:v>
                </c:pt>
                <c:pt idx="826">
                  <c:v>-4.5602855597810616E-3</c:v>
                </c:pt>
                <c:pt idx="827">
                  <c:v>-4.5602855597810616E-3</c:v>
                </c:pt>
                <c:pt idx="828">
                  <c:v>-4.5602855597810616E-3</c:v>
                </c:pt>
                <c:pt idx="829">
                  <c:v>-4.5602855597810616E-3</c:v>
                </c:pt>
                <c:pt idx="830">
                  <c:v>-4.5602855597810616E-3</c:v>
                </c:pt>
                <c:pt idx="831">
                  <c:v>1.0640830227304372E-2</c:v>
                </c:pt>
                <c:pt idx="832">
                  <c:v>1.0640830227304372E-2</c:v>
                </c:pt>
                <c:pt idx="833">
                  <c:v>1.0640830227304372E-2</c:v>
                </c:pt>
                <c:pt idx="834">
                  <c:v>1.0640830227304372E-2</c:v>
                </c:pt>
                <c:pt idx="835">
                  <c:v>1.0640830227304372E-2</c:v>
                </c:pt>
                <c:pt idx="836">
                  <c:v>1.0640830227304372E-2</c:v>
                </c:pt>
                <c:pt idx="837">
                  <c:v>1.0640830227304372E-2</c:v>
                </c:pt>
                <c:pt idx="838">
                  <c:v>1.0640830227304372E-2</c:v>
                </c:pt>
                <c:pt idx="839">
                  <c:v>1.0640830227304372E-2</c:v>
                </c:pt>
                <c:pt idx="840">
                  <c:v>1.0640830227304372E-2</c:v>
                </c:pt>
                <c:pt idx="841">
                  <c:v>1.0640830227304372E-2</c:v>
                </c:pt>
                <c:pt idx="842">
                  <c:v>2.7365033500434649E-2</c:v>
                </c:pt>
                <c:pt idx="843">
                  <c:v>2.7365033500434649E-2</c:v>
                </c:pt>
                <c:pt idx="844">
                  <c:v>2.7365033500434649E-2</c:v>
                </c:pt>
                <c:pt idx="845">
                  <c:v>2.7365033500434649E-2</c:v>
                </c:pt>
                <c:pt idx="846">
                  <c:v>2.7365033500434649E-2</c:v>
                </c:pt>
                <c:pt idx="847">
                  <c:v>2.7365033500434649E-2</c:v>
                </c:pt>
                <c:pt idx="848">
                  <c:v>2.7365033500434649E-2</c:v>
                </c:pt>
                <c:pt idx="849">
                  <c:v>2.7365033500434649E-2</c:v>
                </c:pt>
                <c:pt idx="850">
                  <c:v>2.7365033500434649E-2</c:v>
                </c:pt>
                <c:pt idx="851">
                  <c:v>4.1053957112594373E-2</c:v>
                </c:pt>
                <c:pt idx="852">
                  <c:v>4.1053957112594373E-2</c:v>
                </c:pt>
                <c:pt idx="853">
                  <c:v>4.1053957112594373E-2</c:v>
                </c:pt>
                <c:pt idx="854">
                  <c:v>4.1053957112594373E-2</c:v>
                </c:pt>
                <c:pt idx="855">
                  <c:v>4.1053957112594373E-2</c:v>
                </c:pt>
                <c:pt idx="856">
                  <c:v>4.1053957112594373E-2</c:v>
                </c:pt>
                <c:pt idx="857">
                  <c:v>4.1053957112594373E-2</c:v>
                </c:pt>
                <c:pt idx="858">
                  <c:v>4.1053957112594373E-2</c:v>
                </c:pt>
                <c:pt idx="859">
                  <c:v>4.1053957112594373E-2</c:v>
                </c:pt>
                <c:pt idx="860">
                  <c:v>4.1053957112594373E-2</c:v>
                </c:pt>
                <c:pt idx="861">
                  <c:v>4.1053957112594373E-2</c:v>
                </c:pt>
                <c:pt idx="862">
                  <c:v>4.1053957112594373E-2</c:v>
                </c:pt>
                <c:pt idx="863">
                  <c:v>4.1053957112594373E-2</c:v>
                </c:pt>
                <c:pt idx="864">
                  <c:v>4.1053957112594373E-2</c:v>
                </c:pt>
                <c:pt idx="865">
                  <c:v>4.1053957112594373E-2</c:v>
                </c:pt>
                <c:pt idx="866">
                  <c:v>6.3887210036911155E-2</c:v>
                </c:pt>
                <c:pt idx="867">
                  <c:v>6.3887210036911155E-2</c:v>
                </c:pt>
                <c:pt idx="868">
                  <c:v>6.3887210036911155E-2</c:v>
                </c:pt>
                <c:pt idx="869">
                  <c:v>6.3887210036911155E-2</c:v>
                </c:pt>
                <c:pt idx="870">
                  <c:v>6.3887210036911155E-2</c:v>
                </c:pt>
                <c:pt idx="871">
                  <c:v>6.3887210036911155E-2</c:v>
                </c:pt>
                <c:pt idx="872">
                  <c:v>6.3887210036911155E-2</c:v>
                </c:pt>
                <c:pt idx="873">
                  <c:v>6.3887210036911155E-2</c:v>
                </c:pt>
                <c:pt idx="874">
                  <c:v>6.3887210036911155E-2</c:v>
                </c:pt>
                <c:pt idx="875">
                  <c:v>6.3887210036911155E-2</c:v>
                </c:pt>
                <c:pt idx="876">
                  <c:v>7.9127168877726875E-2</c:v>
                </c:pt>
                <c:pt idx="877">
                  <c:v>7.9127168877726875E-2</c:v>
                </c:pt>
                <c:pt idx="878">
                  <c:v>7.9127168877726875E-2</c:v>
                </c:pt>
                <c:pt idx="879">
                  <c:v>7.9127168877726875E-2</c:v>
                </c:pt>
                <c:pt idx="880">
                  <c:v>7.9127168877726875E-2</c:v>
                </c:pt>
                <c:pt idx="881">
                  <c:v>7.9127168877726875E-2</c:v>
                </c:pt>
                <c:pt idx="882">
                  <c:v>7.9127168877726875E-2</c:v>
                </c:pt>
                <c:pt idx="883">
                  <c:v>7.9127168877726875E-2</c:v>
                </c:pt>
                <c:pt idx="884">
                  <c:v>7.9127168877726875E-2</c:v>
                </c:pt>
                <c:pt idx="885">
                  <c:v>7.9127168877726875E-2</c:v>
                </c:pt>
                <c:pt idx="886">
                  <c:v>7.9127168877726875E-2</c:v>
                </c:pt>
                <c:pt idx="887">
                  <c:v>7.9127168877726875E-2</c:v>
                </c:pt>
                <c:pt idx="888">
                  <c:v>7.9127168877726875E-2</c:v>
                </c:pt>
                <c:pt idx="889">
                  <c:v>9.896716322379942E-2</c:v>
                </c:pt>
                <c:pt idx="890">
                  <c:v>9.896716322379942E-2</c:v>
                </c:pt>
                <c:pt idx="891">
                  <c:v>9.896716322379942E-2</c:v>
                </c:pt>
                <c:pt idx="892">
                  <c:v>9.896716322379942E-2</c:v>
                </c:pt>
                <c:pt idx="893">
                  <c:v>9.896716322379942E-2</c:v>
                </c:pt>
                <c:pt idx="894">
                  <c:v>9.896716322379942E-2</c:v>
                </c:pt>
                <c:pt idx="895">
                  <c:v>9.896716322379942E-2</c:v>
                </c:pt>
                <c:pt idx="896">
                  <c:v>9.896716322379942E-2</c:v>
                </c:pt>
                <c:pt idx="897">
                  <c:v>9.896716322379942E-2</c:v>
                </c:pt>
                <c:pt idx="898">
                  <c:v>9.896716322379942E-2</c:v>
                </c:pt>
                <c:pt idx="899">
                  <c:v>9.896716322379942E-2</c:v>
                </c:pt>
                <c:pt idx="900">
                  <c:v>0.11578501997911882</c:v>
                </c:pt>
                <c:pt idx="901">
                  <c:v>0.11578501997911882</c:v>
                </c:pt>
                <c:pt idx="902">
                  <c:v>0.11578501997911882</c:v>
                </c:pt>
                <c:pt idx="903">
                  <c:v>0.11578501997911882</c:v>
                </c:pt>
                <c:pt idx="904">
                  <c:v>0.11578501997911882</c:v>
                </c:pt>
                <c:pt idx="905">
                  <c:v>0.11578501997911882</c:v>
                </c:pt>
                <c:pt idx="906">
                  <c:v>0.11578501997911882</c:v>
                </c:pt>
                <c:pt idx="907">
                  <c:v>0.11578501997911882</c:v>
                </c:pt>
                <c:pt idx="908">
                  <c:v>0.11578501997911882</c:v>
                </c:pt>
                <c:pt idx="909">
                  <c:v>0.12956927093944998</c:v>
                </c:pt>
                <c:pt idx="910">
                  <c:v>0.12956927093944998</c:v>
                </c:pt>
                <c:pt idx="911">
                  <c:v>0.12956927093944998</c:v>
                </c:pt>
                <c:pt idx="912">
                  <c:v>0.12956927093944998</c:v>
                </c:pt>
                <c:pt idx="913">
                  <c:v>0.12956927093944998</c:v>
                </c:pt>
                <c:pt idx="914">
                  <c:v>0.12956927093944998</c:v>
                </c:pt>
                <c:pt idx="915">
                  <c:v>0.12956927093944998</c:v>
                </c:pt>
                <c:pt idx="916">
                  <c:v>0.12956927093944998</c:v>
                </c:pt>
                <c:pt idx="917">
                  <c:v>0.12956927093944998</c:v>
                </c:pt>
                <c:pt idx="918">
                  <c:v>0.12956927093944998</c:v>
                </c:pt>
                <c:pt idx="919">
                  <c:v>0.12956927093944998</c:v>
                </c:pt>
                <c:pt idx="920">
                  <c:v>0.12956927093944998</c:v>
                </c:pt>
                <c:pt idx="921">
                  <c:v>0.14798710972583889</c:v>
                </c:pt>
                <c:pt idx="922">
                  <c:v>0.14798710972583889</c:v>
                </c:pt>
                <c:pt idx="923">
                  <c:v>0.14798710972583889</c:v>
                </c:pt>
                <c:pt idx="924">
                  <c:v>0.14798710972583889</c:v>
                </c:pt>
                <c:pt idx="925">
                  <c:v>0.14798710972583889</c:v>
                </c:pt>
                <c:pt idx="926">
                  <c:v>0.14798710972583889</c:v>
                </c:pt>
                <c:pt idx="927">
                  <c:v>0.14798710972583889</c:v>
                </c:pt>
                <c:pt idx="928">
                  <c:v>0.14798710972583889</c:v>
                </c:pt>
                <c:pt idx="929">
                  <c:v>0.14798710972583889</c:v>
                </c:pt>
                <c:pt idx="930">
                  <c:v>0.14798710972583889</c:v>
                </c:pt>
                <c:pt idx="931">
                  <c:v>0.16337348484333708</c:v>
                </c:pt>
                <c:pt idx="932">
                  <c:v>0.16337348484333708</c:v>
                </c:pt>
                <c:pt idx="933">
                  <c:v>0.16337348484333708</c:v>
                </c:pt>
                <c:pt idx="934">
                  <c:v>0.16337348484333708</c:v>
                </c:pt>
                <c:pt idx="935">
                  <c:v>0.16337348484333708</c:v>
                </c:pt>
                <c:pt idx="936">
                  <c:v>0.16337348484333708</c:v>
                </c:pt>
                <c:pt idx="937">
                  <c:v>0.16337348484333708</c:v>
                </c:pt>
                <c:pt idx="938">
                  <c:v>0.16337348484333708</c:v>
                </c:pt>
                <c:pt idx="939">
                  <c:v>0.16337348484333708</c:v>
                </c:pt>
                <c:pt idx="940">
                  <c:v>0.16337348484333708</c:v>
                </c:pt>
                <c:pt idx="941">
                  <c:v>0.16337348484333708</c:v>
                </c:pt>
                <c:pt idx="942">
                  <c:v>0.16337348484333708</c:v>
                </c:pt>
                <c:pt idx="943">
                  <c:v>0.16337348484333708</c:v>
                </c:pt>
                <c:pt idx="944">
                  <c:v>0.18343432307636306</c:v>
                </c:pt>
                <c:pt idx="945">
                  <c:v>0.18343432307636306</c:v>
                </c:pt>
                <c:pt idx="946">
                  <c:v>0.18343432307636306</c:v>
                </c:pt>
                <c:pt idx="947">
                  <c:v>0.18343432307636306</c:v>
                </c:pt>
                <c:pt idx="948">
                  <c:v>0.18343432307636306</c:v>
                </c:pt>
                <c:pt idx="949">
                  <c:v>0.18343432307636306</c:v>
                </c:pt>
                <c:pt idx="950">
                  <c:v>0.18343432307636306</c:v>
                </c:pt>
                <c:pt idx="951">
                  <c:v>0.18343432307636306</c:v>
                </c:pt>
                <c:pt idx="952">
                  <c:v>0.18343432307636306</c:v>
                </c:pt>
                <c:pt idx="953">
                  <c:v>0.18343432307636306</c:v>
                </c:pt>
                <c:pt idx="954">
                  <c:v>0.18343432307636306</c:v>
                </c:pt>
                <c:pt idx="955">
                  <c:v>0.18343432307636306</c:v>
                </c:pt>
                <c:pt idx="956">
                  <c:v>0.18343432307636306</c:v>
                </c:pt>
                <c:pt idx="957">
                  <c:v>0.18343432307636306</c:v>
                </c:pt>
                <c:pt idx="958">
                  <c:v>0.18343432307636306</c:v>
                </c:pt>
                <c:pt idx="959">
                  <c:v>0.206674078513852</c:v>
                </c:pt>
                <c:pt idx="960">
                  <c:v>0.206674078513852</c:v>
                </c:pt>
                <c:pt idx="961">
                  <c:v>0.206674078513852</c:v>
                </c:pt>
                <c:pt idx="962">
                  <c:v>0.206674078513852</c:v>
                </c:pt>
                <c:pt idx="963">
                  <c:v>0.206674078513852</c:v>
                </c:pt>
                <c:pt idx="964">
                  <c:v>0.206674078513852</c:v>
                </c:pt>
                <c:pt idx="965">
                  <c:v>0.206674078513852</c:v>
                </c:pt>
                <c:pt idx="966">
                  <c:v>0.206674078513852</c:v>
                </c:pt>
                <c:pt idx="967">
                  <c:v>0.206674078513852</c:v>
                </c:pt>
                <c:pt idx="968">
                  <c:v>0.206674078513852</c:v>
                </c:pt>
                <c:pt idx="969">
                  <c:v>0.22222871718700732</c:v>
                </c:pt>
                <c:pt idx="970">
                  <c:v>0.22222871718700732</c:v>
                </c:pt>
                <c:pt idx="971">
                  <c:v>0.22222871718700732</c:v>
                </c:pt>
                <c:pt idx="972">
                  <c:v>0.22222871718700732</c:v>
                </c:pt>
                <c:pt idx="973">
                  <c:v>0.22222871718700732</c:v>
                </c:pt>
                <c:pt idx="974">
                  <c:v>0.22222871718700732</c:v>
                </c:pt>
                <c:pt idx="975">
                  <c:v>0.22222871718700732</c:v>
                </c:pt>
                <c:pt idx="976">
                  <c:v>0.22222871718700732</c:v>
                </c:pt>
                <c:pt idx="977">
                  <c:v>0.22222871718700732</c:v>
                </c:pt>
                <c:pt idx="978">
                  <c:v>0.22222871718700732</c:v>
                </c:pt>
                <c:pt idx="979">
                  <c:v>0.22222871718700732</c:v>
                </c:pt>
                <c:pt idx="980">
                  <c:v>0.22222871718700732</c:v>
                </c:pt>
                <c:pt idx="981">
                  <c:v>0.22222871718700732</c:v>
                </c:pt>
                <c:pt idx="982">
                  <c:v>0.22222871718700732</c:v>
                </c:pt>
                <c:pt idx="983">
                  <c:v>0.22222871718700732</c:v>
                </c:pt>
                <c:pt idx="984">
                  <c:v>0.22222871718700732</c:v>
                </c:pt>
                <c:pt idx="985">
                  <c:v>0.22222871718700732</c:v>
                </c:pt>
                <c:pt idx="986">
                  <c:v>0.22222871718700732</c:v>
                </c:pt>
                <c:pt idx="987">
                  <c:v>0.22222871718700732</c:v>
                </c:pt>
                <c:pt idx="988">
                  <c:v>0.22222871718700732</c:v>
                </c:pt>
                <c:pt idx="989">
                  <c:v>0.22222871718700732</c:v>
                </c:pt>
                <c:pt idx="990">
                  <c:v>0.22222871718700732</c:v>
                </c:pt>
                <c:pt idx="991">
                  <c:v>0.22222871718700732</c:v>
                </c:pt>
                <c:pt idx="992">
                  <c:v>0.22222871718700732</c:v>
                </c:pt>
                <c:pt idx="993">
                  <c:v>0.22222871718700732</c:v>
                </c:pt>
                <c:pt idx="994">
                  <c:v>0.22222871718700732</c:v>
                </c:pt>
                <c:pt idx="995">
                  <c:v>0.22222871718700732</c:v>
                </c:pt>
                <c:pt idx="996">
                  <c:v>0.22222871718700732</c:v>
                </c:pt>
                <c:pt idx="997">
                  <c:v>0.22222871718700732</c:v>
                </c:pt>
                <c:pt idx="998">
                  <c:v>0.22222871718700732</c:v>
                </c:pt>
                <c:pt idx="999">
                  <c:v>0.22222871718700732</c:v>
                </c:pt>
                <c:pt idx="1000">
                  <c:v>0.22222871718700732</c:v>
                </c:pt>
                <c:pt idx="1001">
                  <c:v>0.22222871718700732</c:v>
                </c:pt>
                <c:pt idx="1002">
                  <c:v>0.22222871718700732</c:v>
                </c:pt>
                <c:pt idx="1003">
                  <c:v>0.22222871718700732</c:v>
                </c:pt>
                <c:pt idx="1004">
                  <c:v>0.22222871718700732</c:v>
                </c:pt>
                <c:pt idx="1005">
                  <c:v>0.27870266916975811</c:v>
                </c:pt>
                <c:pt idx="1006">
                  <c:v>0.27870266916975811</c:v>
                </c:pt>
                <c:pt idx="1007">
                  <c:v>0.27870266916975811</c:v>
                </c:pt>
                <c:pt idx="1008">
                  <c:v>0.27870266916975811</c:v>
                </c:pt>
                <c:pt idx="1009">
                  <c:v>0.27870266916975811</c:v>
                </c:pt>
                <c:pt idx="1010">
                  <c:v>0.27870266916975811</c:v>
                </c:pt>
                <c:pt idx="1011">
                  <c:v>0.27870266916975811</c:v>
                </c:pt>
                <c:pt idx="1012">
                  <c:v>0.27870266916975811</c:v>
                </c:pt>
                <c:pt idx="1013">
                  <c:v>0.27870266916975811</c:v>
                </c:pt>
                <c:pt idx="1014">
                  <c:v>0.29295400660571058</c:v>
                </c:pt>
                <c:pt idx="1015">
                  <c:v>0.29295400660571058</c:v>
                </c:pt>
                <c:pt idx="1016">
                  <c:v>0.29295400660571058</c:v>
                </c:pt>
                <c:pt idx="1017">
                  <c:v>0.29295400660571058</c:v>
                </c:pt>
                <c:pt idx="1018">
                  <c:v>0.29295400660571058</c:v>
                </c:pt>
                <c:pt idx="1019">
                  <c:v>0.29295400660571058</c:v>
                </c:pt>
                <c:pt idx="1020">
                  <c:v>0.29295400660571058</c:v>
                </c:pt>
                <c:pt idx="1021">
                  <c:v>0.29295400660571058</c:v>
                </c:pt>
                <c:pt idx="1022">
                  <c:v>0.29295400660571058</c:v>
                </c:pt>
                <c:pt idx="1023">
                  <c:v>0.29295400660571058</c:v>
                </c:pt>
                <c:pt idx="1024">
                  <c:v>0.29295400660571058</c:v>
                </c:pt>
                <c:pt idx="1025">
                  <c:v>0.29295400660571058</c:v>
                </c:pt>
                <c:pt idx="1026">
                  <c:v>0.29295400660571058</c:v>
                </c:pt>
                <c:pt idx="1027">
                  <c:v>0.29295400660571058</c:v>
                </c:pt>
                <c:pt idx="1028">
                  <c:v>0.3152427890443939</c:v>
                </c:pt>
                <c:pt idx="1029">
                  <c:v>0.3152427890443939</c:v>
                </c:pt>
                <c:pt idx="1030">
                  <c:v>0.3152427890443939</c:v>
                </c:pt>
                <c:pt idx="1031">
                  <c:v>0.3152427890443939</c:v>
                </c:pt>
                <c:pt idx="1032">
                  <c:v>0.3152427890443939</c:v>
                </c:pt>
                <c:pt idx="1033">
                  <c:v>0.3152427890443939</c:v>
                </c:pt>
                <c:pt idx="1034">
                  <c:v>0.3152427890443939</c:v>
                </c:pt>
                <c:pt idx="1035">
                  <c:v>0.3152427890443939</c:v>
                </c:pt>
                <c:pt idx="1036">
                  <c:v>0.3152427890443939</c:v>
                </c:pt>
                <c:pt idx="1037">
                  <c:v>0.3152427890443939</c:v>
                </c:pt>
                <c:pt idx="1038">
                  <c:v>0.3152427890443939</c:v>
                </c:pt>
                <c:pt idx="1039">
                  <c:v>0.33286538375086522</c:v>
                </c:pt>
                <c:pt idx="1040">
                  <c:v>0.33286538375086522</c:v>
                </c:pt>
                <c:pt idx="1041">
                  <c:v>0.33286538375086522</c:v>
                </c:pt>
                <c:pt idx="1042">
                  <c:v>0.33286538375086522</c:v>
                </c:pt>
                <c:pt idx="1043">
                  <c:v>0.33286538375086522</c:v>
                </c:pt>
                <c:pt idx="1044">
                  <c:v>0.33286538375086522</c:v>
                </c:pt>
                <c:pt idx="1045">
                  <c:v>0.33286538375086522</c:v>
                </c:pt>
                <c:pt idx="1046">
                  <c:v>0.33286538375086522</c:v>
                </c:pt>
                <c:pt idx="1047">
                  <c:v>0.33286538375086522</c:v>
                </c:pt>
                <c:pt idx="1048">
                  <c:v>0.33286538375086522</c:v>
                </c:pt>
                <c:pt idx="1049">
                  <c:v>0.33286538375086522</c:v>
                </c:pt>
                <c:pt idx="1050">
                  <c:v>0.33286538375086522</c:v>
                </c:pt>
                <c:pt idx="1051">
                  <c:v>0.35220887014201224</c:v>
                </c:pt>
                <c:pt idx="1052">
                  <c:v>0.35220887014201224</c:v>
                </c:pt>
                <c:pt idx="1053">
                  <c:v>0.35220887014201224</c:v>
                </c:pt>
                <c:pt idx="1054">
                  <c:v>0.35220887014201224</c:v>
                </c:pt>
                <c:pt idx="1055">
                  <c:v>0.35220887014201224</c:v>
                </c:pt>
                <c:pt idx="1056">
                  <c:v>0.35220887014201224</c:v>
                </c:pt>
                <c:pt idx="1057">
                  <c:v>0.35220887014201224</c:v>
                </c:pt>
                <c:pt idx="1058">
                  <c:v>0.35220887014201224</c:v>
                </c:pt>
                <c:pt idx="1059">
                  <c:v>0.35220887014201224</c:v>
                </c:pt>
                <c:pt idx="1060">
                  <c:v>0.35220887014201224</c:v>
                </c:pt>
                <c:pt idx="1061">
                  <c:v>0.35220887014201224</c:v>
                </c:pt>
                <c:pt idx="1062">
                  <c:v>0.35220887014201224</c:v>
                </c:pt>
                <c:pt idx="1063">
                  <c:v>0.3716850598056044</c:v>
                </c:pt>
                <c:pt idx="1064">
                  <c:v>0.3716850598056044</c:v>
                </c:pt>
                <c:pt idx="1065">
                  <c:v>0.3716850598056044</c:v>
                </c:pt>
                <c:pt idx="1066">
                  <c:v>0.3716850598056044</c:v>
                </c:pt>
                <c:pt idx="1067">
                  <c:v>0.3716850598056044</c:v>
                </c:pt>
                <c:pt idx="1068">
                  <c:v>0.3716850598056044</c:v>
                </c:pt>
                <c:pt idx="1069">
                  <c:v>0.3716850598056044</c:v>
                </c:pt>
                <c:pt idx="1070">
                  <c:v>0.3716850598056044</c:v>
                </c:pt>
                <c:pt idx="1071">
                  <c:v>0.3716850598056044</c:v>
                </c:pt>
                <c:pt idx="1072">
                  <c:v>0.3716850598056044</c:v>
                </c:pt>
                <c:pt idx="1073">
                  <c:v>0.3716850598056044</c:v>
                </c:pt>
                <c:pt idx="1074">
                  <c:v>0.3716850598056044</c:v>
                </c:pt>
                <c:pt idx="1075">
                  <c:v>0.3716850598056044</c:v>
                </c:pt>
                <c:pt idx="1076">
                  <c:v>0.3716850598056044</c:v>
                </c:pt>
                <c:pt idx="1077">
                  <c:v>0.3716850598056044</c:v>
                </c:pt>
                <c:pt idx="1078">
                  <c:v>0.3716850598056044</c:v>
                </c:pt>
                <c:pt idx="1079">
                  <c:v>0.39787592189543292</c:v>
                </c:pt>
                <c:pt idx="1080">
                  <c:v>0.39787592189543292</c:v>
                </c:pt>
                <c:pt idx="1081">
                  <c:v>0.39787592189543292</c:v>
                </c:pt>
                <c:pt idx="1082">
                  <c:v>0.39787592189543292</c:v>
                </c:pt>
                <c:pt idx="1083">
                  <c:v>0.39787592189543292</c:v>
                </c:pt>
                <c:pt idx="1084">
                  <c:v>0.39787592189543292</c:v>
                </c:pt>
                <c:pt idx="1085">
                  <c:v>0.39787592189543292</c:v>
                </c:pt>
                <c:pt idx="1086">
                  <c:v>0.39787592189543292</c:v>
                </c:pt>
                <c:pt idx="1087">
                  <c:v>0.39787592189543292</c:v>
                </c:pt>
                <c:pt idx="1088">
                  <c:v>0.39787592189543292</c:v>
                </c:pt>
                <c:pt idx="1089">
                  <c:v>0.4143837514429769</c:v>
                </c:pt>
                <c:pt idx="1090">
                  <c:v>0.4143837514429769</c:v>
                </c:pt>
                <c:pt idx="1091">
                  <c:v>0.4143837514429769</c:v>
                </c:pt>
                <c:pt idx="1092">
                  <c:v>0.4143837514429769</c:v>
                </c:pt>
                <c:pt idx="1093">
                  <c:v>0.4143837514429769</c:v>
                </c:pt>
                <c:pt idx="1094">
                  <c:v>0.4143837514429769</c:v>
                </c:pt>
                <c:pt idx="1095">
                  <c:v>0.4143837514429769</c:v>
                </c:pt>
                <c:pt idx="1096">
                  <c:v>0.4143837514429769</c:v>
                </c:pt>
                <c:pt idx="1097">
                  <c:v>0.4143837514429769</c:v>
                </c:pt>
                <c:pt idx="1098">
                  <c:v>0.4143837514429769</c:v>
                </c:pt>
                <c:pt idx="1099">
                  <c:v>0.4143837514429769</c:v>
                </c:pt>
                <c:pt idx="1100">
                  <c:v>0.4143837514429769</c:v>
                </c:pt>
                <c:pt idx="1101">
                  <c:v>0.43434378704136062</c:v>
                </c:pt>
                <c:pt idx="1102">
                  <c:v>0.43434378704136062</c:v>
                </c:pt>
                <c:pt idx="1103">
                  <c:v>0.43434378704136062</c:v>
                </c:pt>
                <c:pt idx="1104">
                  <c:v>0.43434378704136062</c:v>
                </c:pt>
                <c:pt idx="1105">
                  <c:v>0.43434378704136062</c:v>
                </c:pt>
                <c:pt idx="1106">
                  <c:v>0.43434378704136062</c:v>
                </c:pt>
                <c:pt idx="1107">
                  <c:v>0.43434378704136062</c:v>
                </c:pt>
                <c:pt idx="1108">
                  <c:v>0.43434378704136062</c:v>
                </c:pt>
                <c:pt idx="1109">
                  <c:v>0.43434378704136062</c:v>
                </c:pt>
                <c:pt idx="1110">
                  <c:v>0.43434378704136062</c:v>
                </c:pt>
                <c:pt idx="1111">
                  <c:v>0.43434378704136062</c:v>
                </c:pt>
                <c:pt idx="1112">
                  <c:v>0.43434378704136062</c:v>
                </c:pt>
                <c:pt idx="1113">
                  <c:v>0.43434378704136062</c:v>
                </c:pt>
                <c:pt idx="1114">
                  <c:v>0.43434378704136062</c:v>
                </c:pt>
                <c:pt idx="1115">
                  <c:v>0.43434378704136062</c:v>
                </c:pt>
                <c:pt idx="1116">
                  <c:v>0.43434378704136062</c:v>
                </c:pt>
                <c:pt idx="1117">
                  <c:v>0.43434378704136062</c:v>
                </c:pt>
                <c:pt idx="1118">
                  <c:v>0.43434378704136062</c:v>
                </c:pt>
                <c:pt idx="1119">
                  <c:v>0.43434378704136062</c:v>
                </c:pt>
                <c:pt idx="1120">
                  <c:v>0.4663087141536239</c:v>
                </c:pt>
                <c:pt idx="1121">
                  <c:v>0.4663087141536239</c:v>
                </c:pt>
                <c:pt idx="1122">
                  <c:v>0.4663087141536239</c:v>
                </c:pt>
                <c:pt idx="1123">
                  <c:v>0.4663087141536239</c:v>
                </c:pt>
                <c:pt idx="1124">
                  <c:v>0.4663087141536239</c:v>
                </c:pt>
                <c:pt idx="1125">
                  <c:v>0.4663087141536239</c:v>
                </c:pt>
                <c:pt idx="1126">
                  <c:v>0.4663087141536239</c:v>
                </c:pt>
                <c:pt idx="1127">
                  <c:v>0.4663087141536239</c:v>
                </c:pt>
                <c:pt idx="1128">
                  <c:v>0.4663087141536239</c:v>
                </c:pt>
                <c:pt idx="1129">
                  <c:v>0.48161589062349974</c:v>
                </c:pt>
                <c:pt idx="1130">
                  <c:v>0.48161589062349974</c:v>
                </c:pt>
                <c:pt idx="1131">
                  <c:v>0.48161589062349974</c:v>
                </c:pt>
                <c:pt idx="1132">
                  <c:v>0.48161589062349974</c:v>
                </c:pt>
                <c:pt idx="1133">
                  <c:v>0.48161589062349974</c:v>
                </c:pt>
                <c:pt idx="1134">
                  <c:v>0.48161589062349974</c:v>
                </c:pt>
                <c:pt idx="1135">
                  <c:v>0.48161589062349974</c:v>
                </c:pt>
                <c:pt idx="1136">
                  <c:v>0.48161589062349974</c:v>
                </c:pt>
                <c:pt idx="1137">
                  <c:v>0.48161589062349974</c:v>
                </c:pt>
                <c:pt idx="1138">
                  <c:v>0.48161589062349974</c:v>
                </c:pt>
                <c:pt idx="1139">
                  <c:v>0.48161589062349974</c:v>
                </c:pt>
                <c:pt idx="1140">
                  <c:v>0.48161589062349974</c:v>
                </c:pt>
                <c:pt idx="1141">
                  <c:v>0.48161589062349974</c:v>
                </c:pt>
                <c:pt idx="1142">
                  <c:v>0.5039283835636299</c:v>
                </c:pt>
                <c:pt idx="1143">
                  <c:v>0.5039283835636299</c:v>
                </c:pt>
                <c:pt idx="1144">
                  <c:v>0.5039283835636299</c:v>
                </c:pt>
                <c:pt idx="1145">
                  <c:v>0.5039283835636299</c:v>
                </c:pt>
                <c:pt idx="1146">
                  <c:v>0.5039283835636299</c:v>
                </c:pt>
                <c:pt idx="1147">
                  <c:v>0.5039283835636299</c:v>
                </c:pt>
                <c:pt idx="1148">
                  <c:v>0.5039283835636299</c:v>
                </c:pt>
                <c:pt idx="1149">
                  <c:v>0.5039283835636299</c:v>
                </c:pt>
                <c:pt idx="1150">
                  <c:v>0.5039283835636299</c:v>
                </c:pt>
                <c:pt idx="1151">
                  <c:v>0.5039283835636299</c:v>
                </c:pt>
                <c:pt idx="1152">
                  <c:v>0.5039283835636299</c:v>
                </c:pt>
                <c:pt idx="1153">
                  <c:v>0.5039283835636299</c:v>
                </c:pt>
                <c:pt idx="1154">
                  <c:v>0.5039283835636299</c:v>
                </c:pt>
                <c:pt idx="1155">
                  <c:v>0.5039283835636299</c:v>
                </c:pt>
                <c:pt idx="1156">
                  <c:v>0.52824151828033117</c:v>
                </c:pt>
                <c:pt idx="1157">
                  <c:v>0.52824151828033117</c:v>
                </c:pt>
                <c:pt idx="1158">
                  <c:v>0.52824151828033117</c:v>
                </c:pt>
                <c:pt idx="1159">
                  <c:v>0.52824151828033117</c:v>
                </c:pt>
                <c:pt idx="1160">
                  <c:v>0.52824151828033117</c:v>
                </c:pt>
                <c:pt idx="1161">
                  <c:v>0.52824151828033117</c:v>
                </c:pt>
                <c:pt idx="1162">
                  <c:v>0.52824151828033117</c:v>
                </c:pt>
                <c:pt idx="1163">
                  <c:v>0.54051528578164909</c:v>
                </c:pt>
                <c:pt idx="1164">
                  <c:v>0.54051528578164909</c:v>
                </c:pt>
                <c:pt idx="1165">
                  <c:v>0.54051528578164909</c:v>
                </c:pt>
                <c:pt idx="1166">
                  <c:v>0.54051528578164909</c:v>
                </c:pt>
                <c:pt idx="1167">
                  <c:v>0.54051528578164909</c:v>
                </c:pt>
                <c:pt idx="1168">
                  <c:v>0.54051528578164909</c:v>
                </c:pt>
                <c:pt idx="1169">
                  <c:v>0.54051528578164909</c:v>
                </c:pt>
                <c:pt idx="1170">
                  <c:v>0.54051528578164909</c:v>
                </c:pt>
                <c:pt idx="1171">
                  <c:v>0.54051528578164909</c:v>
                </c:pt>
                <c:pt idx="1172">
                  <c:v>0.54051528578164909</c:v>
                </c:pt>
                <c:pt idx="1173">
                  <c:v>0.54051528578164909</c:v>
                </c:pt>
                <c:pt idx="1174">
                  <c:v>0.54051528578164909</c:v>
                </c:pt>
                <c:pt idx="1175">
                  <c:v>0.54051528578164909</c:v>
                </c:pt>
                <c:pt idx="1176">
                  <c:v>0.54051528578164909</c:v>
                </c:pt>
                <c:pt idx="1177">
                  <c:v>0.56531175535073552</c:v>
                </c:pt>
                <c:pt idx="1178">
                  <c:v>0.56531175535073552</c:v>
                </c:pt>
                <c:pt idx="1179">
                  <c:v>0.56531175535073552</c:v>
                </c:pt>
                <c:pt idx="1180">
                  <c:v>0.56531175535073552</c:v>
                </c:pt>
                <c:pt idx="1181">
                  <c:v>0.56531175535073552</c:v>
                </c:pt>
                <c:pt idx="1182">
                  <c:v>0.56531175535073552</c:v>
                </c:pt>
                <c:pt idx="1183">
                  <c:v>0.56531175535073552</c:v>
                </c:pt>
                <c:pt idx="1184">
                  <c:v>0.56531175535073552</c:v>
                </c:pt>
                <c:pt idx="1185">
                  <c:v>0.56531175535073552</c:v>
                </c:pt>
                <c:pt idx="1186">
                  <c:v>0.56531175535073552</c:v>
                </c:pt>
                <c:pt idx="1187">
                  <c:v>0.56531175535073552</c:v>
                </c:pt>
                <c:pt idx="1188">
                  <c:v>0.56531175535073552</c:v>
                </c:pt>
                <c:pt idx="1189">
                  <c:v>0.56531175535073552</c:v>
                </c:pt>
                <c:pt idx="1190">
                  <c:v>0.56531175535073552</c:v>
                </c:pt>
                <c:pt idx="1191">
                  <c:v>0.56531175535073552</c:v>
                </c:pt>
                <c:pt idx="1192">
                  <c:v>0.56531175535073552</c:v>
                </c:pt>
                <c:pt idx="1193">
                  <c:v>0.56531175535073552</c:v>
                </c:pt>
                <c:pt idx="1194">
                  <c:v>0.59589828697336056</c:v>
                </c:pt>
                <c:pt idx="1195">
                  <c:v>0.59589828697336056</c:v>
                </c:pt>
                <c:pt idx="1196">
                  <c:v>0.59589828697336056</c:v>
                </c:pt>
                <c:pt idx="1197">
                  <c:v>0.59589828697336056</c:v>
                </c:pt>
                <c:pt idx="1198">
                  <c:v>0.59589828697336056</c:v>
                </c:pt>
                <c:pt idx="1199">
                  <c:v>0.59589828697336056</c:v>
                </c:pt>
                <c:pt idx="1200">
                  <c:v>0.59589828697336056</c:v>
                </c:pt>
                <c:pt idx="1201">
                  <c:v>0.59589828697336056</c:v>
                </c:pt>
                <c:pt idx="1202">
                  <c:v>0.59589828697336056</c:v>
                </c:pt>
                <c:pt idx="1203">
                  <c:v>0.59589828697336056</c:v>
                </c:pt>
                <c:pt idx="1204">
                  <c:v>0.61415241452626612</c:v>
                </c:pt>
                <c:pt idx="1205">
                  <c:v>0.61415241452626612</c:v>
                </c:pt>
                <c:pt idx="1206">
                  <c:v>0.61415241452626612</c:v>
                </c:pt>
                <c:pt idx="1207">
                  <c:v>0.61415241452626612</c:v>
                </c:pt>
                <c:pt idx="1208">
                  <c:v>0.61415241452626612</c:v>
                </c:pt>
                <c:pt idx="1209">
                  <c:v>0.61415241452626612</c:v>
                </c:pt>
                <c:pt idx="1210">
                  <c:v>0.61415241452626612</c:v>
                </c:pt>
                <c:pt idx="1211">
                  <c:v>0.61415241452626612</c:v>
                </c:pt>
                <c:pt idx="1212">
                  <c:v>0.61415241452626612</c:v>
                </c:pt>
                <c:pt idx="1213">
                  <c:v>0.61415241452626612</c:v>
                </c:pt>
                <c:pt idx="1214">
                  <c:v>0.63261352584071384</c:v>
                </c:pt>
                <c:pt idx="1215">
                  <c:v>0.63261352584071384</c:v>
                </c:pt>
                <c:pt idx="1216">
                  <c:v>0.63261352584071384</c:v>
                </c:pt>
                <c:pt idx="1217">
                  <c:v>0.63261352584071384</c:v>
                </c:pt>
                <c:pt idx="1218">
                  <c:v>0.63261352584071384</c:v>
                </c:pt>
                <c:pt idx="1219">
                  <c:v>0.63261352584071384</c:v>
                </c:pt>
                <c:pt idx="1220">
                  <c:v>0.63261352584071384</c:v>
                </c:pt>
                <c:pt idx="1221">
                  <c:v>0.63261352584071384</c:v>
                </c:pt>
                <c:pt idx="1222">
                  <c:v>0.63261352584071384</c:v>
                </c:pt>
                <c:pt idx="1223">
                  <c:v>0.64941472986293525</c:v>
                </c:pt>
                <c:pt idx="1224">
                  <c:v>0.64941472986293525</c:v>
                </c:pt>
                <c:pt idx="1225">
                  <c:v>0.64941472986293525</c:v>
                </c:pt>
                <c:pt idx="1226">
                  <c:v>0.64941472986293525</c:v>
                </c:pt>
                <c:pt idx="1227">
                  <c:v>0.64941472986293525</c:v>
                </c:pt>
                <c:pt idx="1228">
                  <c:v>0.64941472986293525</c:v>
                </c:pt>
                <c:pt idx="1229">
                  <c:v>0.64941472986293525</c:v>
                </c:pt>
                <c:pt idx="1230">
                  <c:v>0.64941472986293525</c:v>
                </c:pt>
                <c:pt idx="1231">
                  <c:v>0.64941472986293525</c:v>
                </c:pt>
                <c:pt idx="1232">
                  <c:v>0.64941472986293525</c:v>
                </c:pt>
                <c:pt idx="1233">
                  <c:v>0.64941472986293525</c:v>
                </c:pt>
                <c:pt idx="1234">
                  <c:v>0.67020216077934069</c:v>
                </c:pt>
                <c:pt idx="1235">
                  <c:v>0.67020216077934069</c:v>
                </c:pt>
                <c:pt idx="1236">
                  <c:v>0.67020216077934069</c:v>
                </c:pt>
                <c:pt idx="1237">
                  <c:v>0.67020216077934069</c:v>
                </c:pt>
                <c:pt idx="1238">
                  <c:v>0.67020216077934069</c:v>
                </c:pt>
                <c:pt idx="1239">
                  <c:v>0.67020216077934069</c:v>
                </c:pt>
                <c:pt idx="1240">
                  <c:v>0.67020216077934069</c:v>
                </c:pt>
                <c:pt idx="1241">
                  <c:v>0.67020216077934069</c:v>
                </c:pt>
                <c:pt idx="1242">
                  <c:v>0.67020216077934069</c:v>
                </c:pt>
                <c:pt idx="1243">
                  <c:v>0.67020216077934069</c:v>
                </c:pt>
                <c:pt idx="1244">
                  <c:v>0.67020216077934069</c:v>
                </c:pt>
                <c:pt idx="1245">
                  <c:v>0.67020216077934069</c:v>
                </c:pt>
                <c:pt idx="1246">
                  <c:v>0.67020216077934069</c:v>
                </c:pt>
                <c:pt idx="1247">
                  <c:v>0.67020216077934069</c:v>
                </c:pt>
                <c:pt idx="1248">
                  <c:v>0.67020216077934069</c:v>
                </c:pt>
                <c:pt idx="1249">
                  <c:v>0.67020216077934069</c:v>
                </c:pt>
                <c:pt idx="1250">
                  <c:v>0.67020216077934069</c:v>
                </c:pt>
                <c:pt idx="1251">
                  <c:v>0.67020216077934069</c:v>
                </c:pt>
                <c:pt idx="1252">
                  <c:v>0.67020216077934069</c:v>
                </c:pt>
                <c:pt idx="1253">
                  <c:v>0.67020216077934069</c:v>
                </c:pt>
                <c:pt idx="1254">
                  <c:v>0.70876261491573156</c:v>
                </c:pt>
                <c:pt idx="1255">
                  <c:v>0.70876261491573156</c:v>
                </c:pt>
                <c:pt idx="1256">
                  <c:v>0.70876261491573156</c:v>
                </c:pt>
                <c:pt idx="1257">
                  <c:v>0.70876261491573156</c:v>
                </c:pt>
                <c:pt idx="1258">
                  <c:v>0.71660092108895201</c:v>
                </c:pt>
                <c:pt idx="1259">
                  <c:v>0.71660092108895201</c:v>
                </c:pt>
                <c:pt idx="1260">
                  <c:v>0.71660092108895201</c:v>
                </c:pt>
                <c:pt idx="1261">
                  <c:v>0.71660092108895201</c:v>
                </c:pt>
                <c:pt idx="1262">
                  <c:v>0.71660092108895201</c:v>
                </c:pt>
                <c:pt idx="1263">
                  <c:v>0.71660092108895201</c:v>
                </c:pt>
                <c:pt idx="1264">
                  <c:v>0.72844171022016913</c:v>
                </c:pt>
                <c:pt idx="1265">
                  <c:v>0.72844171022016913</c:v>
                </c:pt>
                <c:pt idx="1266">
                  <c:v>0.72844171022016913</c:v>
                </c:pt>
                <c:pt idx="1267">
                  <c:v>0.72844171022016913</c:v>
                </c:pt>
                <c:pt idx="1268">
                  <c:v>0.72844171022016913</c:v>
                </c:pt>
                <c:pt idx="1269">
                  <c:v>0.72844171022016913</c:v>
                </c:pt>
                <c:pt idx="1270">
                  <c:v>0.72844171022016913</c:v>
                </c:pt>
                <c:pt idx="1271">
                  <c:v>0.72844171022016913</c:v>
                </c:pt>
                <c:pt idx="1272">
                  <c:v>0.72844171022016913</c:v>
                </c:pt>
                <c:pt idx="1273">
                  <c:v>0.72844171022016913</c:v>
                </c:pt>
                <c:pt idx="1274">
                  <c:v>0.74840704313415274</c:v>
                </c:pt>
                <c:pt idx="1275">
                  <c:v>0.74840704313415274</c:v>
                </c:pt>
                <c:pt idx="1276">
                  <c:v>0.74840704313415274</c:v>
                </c:pt>
                <c:pt idx="1277">
                  <c:v>0.74840704313415274</c:v>
                </c:pt>
                <c:pt idx="1278">
                  <c:v>0.74840704313415274</c:v>
                </c:pt>
                <c:pt idx="1279">
                  <c:v>0.74840704313415274</c:v>
                </c:pt>
                <c:pt idx="1280">
                  <c:v>0.74840704313415274</c:v>
                </c:pt>
                <c:pt idx="1281">
                  <c:v>0.74840704313415274</c:v>
                </c:pt>
                <c:pt idx="1282">
                  <c:v>0.74840704313415274</c:v>
                </c:pt>
                <c:pt idx="1283">
                  <c:v>0.74840704313415274</c:v>
                </c:pt>
                <c:pt idx="1284">
                  <c:v>0.74840704313415274</c:v>
                </c:pt>
                <c:pt idx="1285">
                  <c:v>0.74840704313415274</c:v>
                </c:pt>
                <c:pt idx="1286">
                  <c:v>0.77276680816182786</c:v>
                </c:pt>
                <c:pt idx="1287">
                  <c:v>0.77276680816182786</c:v>
                </c:pt>
                <c:pt idx="1288">
                  <c:v>0.77276680816182786</c:v>
                </c:pt>
                <c:pt idx="1289">
                  <c:v>0.77276680816182786</c:v>
                </c:pt>
                <c:pt idx="1290">
                  <c:v>0.77276680816182786</c:v>
                </c:pt>
                <c:pt idx="1291">
                  <c:v>0.77276680816182786</c:v>
                </c:pt>
                <c:pt idx="1292">
                  <c:v>0.77276680816182786</c:v>
                </c:pt>
                <c:pt idx="1293">
                  <c:v>0.78719041678006285</c:v>
                </c:pt>
                <c:pt idx="1294">
                  <c:v>0.78719041678006285</c:v>
                </c:pt>
                <c:pt idx="1295">
                  <c:v>0.78719041678006285</c:v>
                </c:pt>
                <c:pt idx="1296">
                  <c:v>0.78719041678006285</c:v>
                </c:pt>
                <c:pt idx="1297">
                  <c:v>0.78719041678006285</c:v>
                </c:pt>
                <c:pt idx="1298">
                  <c:v>0.78719041678006285</c:v>
                </c:pt>
                <c:pt idx="1299">
                  <c:v>0.78719041678006285</c:v>
                </c:pt>
                <c:pt idx="1300">
                  <c:v>0.80177968430189828</c:v>
                </c:pt>
                <c:pt idx="1301">
                  <c:v>0.80177968430189828</c:v>
                </c:pt>
                <c:pt idx="1302">
                  <c:v>0.80177968430189828</c:v>
                </c:pt>
                <c:pt idx="1303">
                  <c:v>0.80177968430189828</c:v>
                </c:pt>
                <c:pt idx="1304">
                  <c:v>0.80177968430189828</c:v>
                </c:pt>
                <c:pt idx="1305">
                  <c:v>0.80177968430189828</c:v>
                </c:pt>
                <c:pt idx="1306">
                  <c:v>0.81442193874053515</c:v>
                </c:pt>
                <c:pt idx="1307">
                  <c:v>0.81442193874053515</c:v>
                </c:pt>
                <c:pt idx="1308">
                  <c:v>0.81442193874053515</c:v>
                </c:pt>
                <c:pt idx="1309">
                  <c:v>0.81442193874053515</c:v>
                </c:pt>
                <c:pt idx="1310">
                  <c:v>0.81442193874053515</c:v>
                </c:pt>
                <c:pt idx="1311">
                  <c:v>0.81442193874053515</c:v>
                </c:pt>
                <c:pt idx="1312">
                  <c:v>0.81442193874053515</c:v>
                </c:pt>
                <c:pt idx="1313">
                  <c:v>0.82933781119598415</c:v>
                </c:pt>
                <c:pt idx="1314">
                  <c:v>0.82933781119598415</c:v>
                </c:pt>
                <c:pt idx="1315">
                  <c:v>0.82933781119598415</c:v>
                </c:pt>
                <c:pt idx="1316">
                  <c:v>0.82933781119598415</c:v>
                </c:pt>
                <c:pt idx="1317">
                  <c:v>0.83794453378675593</c:v>
                </c:pt>
                <c:pt idx="1318">
                  <c:v>0.83794453378675593</c:v>
                </c:pt>
                <c:pt idx="1319">
                  <c:v>0.83794453378675593</c:v>
                </c:pt>
                <c:pt idx="1320">
                  <c:v>0.83794453378675593</c:v>
                </c:pt>
                <c:pt idx="1321">
                  <c:v>0.83794453378675593</c:v>
                </c:pt>
                <c:pt idx="1322">
                  <c:v>0.83794453378675593</c:v>
                </c:pt>
                <c:pt idx="1323">
                  <c:v>0.83794453378675593</c:v>
                </c:pt>
                <c:pt idx="1324">
                  <c:v>0.83794453378675593</c:v>
                </c:pt>
                <c:pt idx="1325">
                  <c:v>0.83794453378675593</c:v>
                </c:pt>
                <c:pt idx="1326">
                  <c:v>0.83794453378675593</c:v>
                </c:pt>
                <c:pt idx="1327">
                  <c:v>0.83794453378675593</c:v>
                </c:pt>
                <c:pt idx="1328">
                  <c:v>0.83794453378675593</c:v>
                </c:pt>
                <c:pt idx="1329">
                  <c:v>0.83794453378675593</c:v>
                </c:pt>
                <c:pt idx="1330">
                  <c:v>0.83794453378675593</c:v>
                </c:pt>
                <c:pt idx="1331">
                  <c:v>0.83794453378675593</c:v>
                </c:pt>
                <c:pt idx="1332">
                  <c:v>0.83794453378675593</c:v>
                </c:pt>
                <c:pt idx="1333">
                  <c:v>0.873012700415573</c:v>
                </c:pt>
                <c:pt idx="1334">
                  <c:v>0.873012700415573</c:v>
                </c:pt>
                <c:pt idx="1335">
                  <c:v>0.873012700415573</c:v>
                </c:pt>
                <c:pt idx="1336">
                  <c:v>0.873012700415573</c:v>
                </c:pt>
                <c:pt idx="1337">
                  <c:v>0.88194836619248052</c:v>
                </c:pt>
                <c:pt idx="1338">
                  <c:v>0.88194836619248052</c:v>
                </c:pt>
                <c:pt idx="1339">
                  <c:v>0.88194836619248052</c:v>
                </c:pt>
                <c:pt idx="1340">
                  <c:v>0.88194836619248052</c:v>
                </c:pt>
                <c:pt idx="1341">
                  <c:v>0.89095501331493132</c:v>
                </c:pt>
                <c:pt idx="1342">
                  <c:v>0.89095501331493132</c:v>
                </c:pt>
                <c:pt idx="1343">
                  <c:v>0.89095501331493132</c:v>
                </c:pt>
                <c:pt idx="1344">
                  <c:v>0.89095501331493132</c:v>
                </c:pt>
                <c:pt idx="1345">
                  <c:v>0.89095501331493132</c:v>
                </c:pt>
                <c:pt idx="1346">
                  <c:v>0.89095501331493132</c:v>
                </c:pt>
                <c:pt idx="1347">
                  <c:v>0.90460220385671419</c:v>
                </c:pt>
                <c:pt idx="1348">
                  <c:v>0.90460220385671419</c:v>
                </c:pt>
                <c:pt idx="1349">
                  <c:v>0.90460220385671419</c:v>
                </c:pt>
                <c:pt idx="1350">
                  <c:v>0.91148934236618206</c:v>
                </c:pt>
                <c:pt idx="1351">
                  <c:v>0.91148934236618206</c:v>
                </c:pt>
                <c:pt idx="1352">
                  <c:v>0.91148934236618206</c:v>
                </c:pt>
                <c:pt idx="1353">
                  <c:v>0.91841998904288702</c:v>
                </c:pt>
                <c:pt idx="1354">
                  <c:v>0.91841998904288702</c:v>
                </c:pt>
                <c:pt idx="1355">
                  <c:v>0.91841998904288702</c:v>
                </c:pt>
                <c:pt idx="1356">
                  <c:v>0.91841998904288702</c:v>
                </c:pt>
                <c:pt idx="1357">
                  <c:v>0.91841998904288702</c:v>
                </c:pt>
                <c:pt idx="1358">
                  <c:v>0.91841998904288702</c:v>
                </c:pt>
                <c:pt idx="1359">
                  <c:v>0.93241539434320941</c:v>
                </c:pt>
                <c:pt idx="1360">
                  <c:v>0.93241539434320941</c:v>
                </c:pt>
                <c:pt idx="1361">
                  <c:v>0.93712127394454448</c:v>
                </c:pt>
                <c:pt idx="1362">
                  <c:v>0.93712127394454448</c:v>
                </c:pt>
                <c:pt idx="1363">
                  <c:v>0.93712127394454448</c:v>
                </c:pt>
                <c:pt idx="1364">
                  <c:v>0.93712127394454448</c:v>
                </c:pt>
                <c:pt idx="1365">
                  <c:v>0.93712127394454448</c:v>
                </c:pt>
                <c:pt idx="1366">
                  <c:v>0.94897780985887181</c:v>
                </c:pt>
                <c:pt idx="1367">
                  <c:v>0.94897780985887181</c:v>
                </c:pt>
                <c:pt idx="1368">
                  <c:v>0.94897780985887181</c:v>
                </c:pt>
                <c:pt idx="1369">
                  <c:v>0.94897780985887181</c:v>
                </c:pt>
                <c:pt idx="1370">
                  <c:v>0.95855995741850497</c:v>
                </c:pt>
                <c:pt idx="1371">
                  <c:v>0.95855995741850497</c:v>
                </c:pt>
                <c:pt idx="1372">
                  <c:v>0.95855995741850497</c:v>
                </c:pt>
                <c:pt idx="1373">
                  <c:v>0.95855995741850497</c:v>
                </c:pt>
                <c:pt idx="1374">
                  <c:v>0.95855995741850497</c:v>
                </c:pt>
                <c:pt idx="1375">
                  <c:v>0.95855995741850497</c:v>
                </c:pt>
                <c:pt idx="1376">
                  <c:v>0.95855995741850497</c:v>
                </c:pt>
                <c:pt idx="1377">
                  <c:v>0.95855995741850497</c:v>
                </c:pt>
                <c:pt idx="1378">
                  <c:v>0.95855995741850497</c:v>
                </c:pt>
                <c:pt idx="1379">
                  <c:v>0.95855995741850497</c:v>
                </c:pt>
                <c:pt idx="1380">
                  <c:v>0.95855995741850497</c:v>
                </c:pt>
                <c:pt idx="1381">
                  <c:v>0.98537673313779217</c:v>
                </c:pt>
                <c:pt idx="1382">
                  <c:v>0.98537673313779217</c:v>
                </c:pt>
                <c:pt idx="1383">
                  <c:v>0.99032898964496086</c:v>
                </c:pt>
                <c:pt idx="1384">
                  <c:v>0.99032898964496086</c:v>
                </c:pt>
                <c:pt idx="1385">
                  <c:v>0.99032898964496086</c:v>
                </c:pt>
                <c:pt idx="1386">
                  <c:v>0.99032898964496086</c:v>
                </c:pt>
                <c:pt idx="1387">
                  <c:v>1.0003070916314494</c:v>
                </c:pt>
                <c:pt idx="1388">
                  <c:v>1.0003070916314494</c:v>
                </c:pt>
                <c:pt idx="1389">
                  <c:v>1.0003070916314494</c:v>
                </c:pt>
                <c:pt idx="1390">
                  <c:v>1.0003070916314494</c:v>
                </c:pt>
                <c:pt idx="1391">
                  <c:v>1.0003070916314494</c:v>
                </c:pt>
                <c:pt idx="1392">
                  <c:v>1.0129215482717411</c:v>
                </c:pt>
                <c:pt idx="1393">
                  <c:v>1.0129215482717411</c:v>
                </c:pt>
                <c:pt idx="1394">
                  <c:v>1.0129215482717411</c:v>
                </c:pt>
                <c:pt idx="1395">
                  <c:v>1.0205681915260707</c:v>
                </c:pt>
                <c:pt idx="1396">
                  <c:v>1.0205681915260707</c:v>
                </c:pt>
                <c:pt idx="1397">
                  <c:v>1.0205681915260707</c:v>
                </c:pt>
                <c:pt idx="1398">
                  <c:v>1.0205681915260707</c:v>
                </c:pt>
                <c:pt idx="1399">
                  <c:v>1.0308575175648222</c:v>
                </c:pt>
                <c:pt idx="1400">
                  <c:v>1.0308575175648222</c:v>
                </c:pt>
                <c:pt idx="1401">
                  <c:v>1.0308575175648222</c:v>
                </c:pt>
                <c:pt idx="1402">
                  <c:v>1.0386467129748296</c:v>
                </c:pt>
                <c:pt idx="1403">
                  <c:v>1.0386467129748296</c:v>
                </c:pt>
                <c:pt idx="1404">
                  <c:v>1.0386467129748296</c:v>
                </c:pt>
                <c:pt idx="1405">
                  <c:v>1.0464994400123697</c:v>
                </c:pt>
                <c:pt idx="1406">
                  <c:v>1.0491313979639725</c:v>
                </c:pt>
                <c:pt idx="1407">
                  <c:v>1.0491313979639725</c:v>
                </c:pt>
                <c:pt idx="1408">
                  <c:v>1.0491313979639725</c:v>
                </c:pt>
                <c:pt idx="1409">
                  <c:v>1.0491313979639725</c:v>
                </c:pt>
                <c:pt idx="1410">
                  <c:v>1.0491313979639725</c:v>
                </c:pt>
                <c:pt idx="1411">
                  <c:v>1.0491313979639725</c:v>
                </c:pt>
                <c:pt idx="1412">
                  <c:v>1.0491313979639725</c:v>
                </c:pt>
                <c:pt idx="1413">
                  <c:v>1.0491313979639725</c:v>
                </c:pt>
                <c:pt idx="1414">
                  <c:v>1.0491313979639725</c:v>
                </c:pt>
                <c:pt idx="1415">
                  <c:v>1.0491313979639725</c:v>
                </c:pt>
                <c:pt idx="1416">
                  <c:v>1.0491313979639725</c:v>
                </c:pt>
                <c:pt idx="1417">
                  <c:v>1.0491313979639725</c:v>
                </c:pt>
                <c:pt idx="1418">
                  <c:v>1.0491313979639725</c:v>
                </c:pt>
                <c:pt idx="1419">
                  <c:v>1.0491313979639725</c:v>
                </c:pt>
                <c:pt idx="1420">
                  <c:v>1.0491313979639725</c:v>
                </c:pt>
                <c:pt idx="1421">
                  <c:v>1.0491313979639725</c:v>
                </c:pt>
                <c:pt idx="1422">
                  <c:v>1.0491313979639725</c:v>
                </c:pt>
                <c:pt idx="1423">
                  <c:v>1.0950400512086551</c:v>
                </c:pt>
                <c:pt idx="1424">
                  <c:v>1.0950400512086551</c:v>
                </c:pt>
                <c:pt idx="1425">
                  <c:v>1.0950400512086551</c:v>
                </c:pt>
                <c:pt idx="1426">
                  <c:v>1.1033838166983498</c:v>
                </c:pt>
                <c:pt idx="1427">
                  <c:v>1.1033838166983498</c:v>
                </c:pt>
                <c:pt idx="1428">
                  <c:v>1.1033838166983498</c:v>
                </c:pt>
                <c:pt idx="1429">
                  <c:v>1.1118051137279645</c:v>
                </c:pt>
                <c:pt idx="1430">
                  <c:v>1.1118051137279645</c:v>
                </c:pt>
                <c:pt idx="1431">
                  <c:v>1.1118051137279645</c:v>
                </c:pt>
                <c:pt idx="1432">
                  <c:v>1.1118051137279645</c:v>
                </c:pt>
                <c:pt idx="1433">
                  <c:v>1.1231576917613038</c:v>
                </c:pt>
                <c:pt idx="1434">
                  <c:v>1.1231576917613038</c:v>
                </c:pt>
                <c:pt idx="1435">
                  <c:v>1.128888636463274</c:v>
                </c:pt>
                <c:pt idx="1436">
                  <c:v>1.128888636463274</c:v>
                </c:pt>
                <c:pt idx="1437">
                  <c:v>1.128888636463274</c:v>
                </c:pt>
                <c:pt idx="1438">
                  <c:v>1.128888636463274</c:v>
                </c:pt>
                <c:pt idx="1439">
                  <c:v>1.1404631659072275</c:v>
                </c:pt>
                <c:pt idx="1440">
                  <c:v>1.1404631659072275</c:v>
                </c:pt>
                <c:pt idx="1441">
                  <c:v>1.1404631659072275</c:v>
                </c:pt>
                <c:pt idx="1442">
                  <c:v>1.1404631659072275</c:v>
                </c:pt>
                <c:pt idx="1443">
                  <c:v>1.1521925343545227</c:v>
                </c:pt>
                <c:pt idx="1444">
                  <c:v>1.1521925343545227</c:v>
                </c:pt>
                <c:pt idx="1445">
                  <c:v>1.1521925343545227</c:v>
                </c:pt>
                <c:pt idx="1446">
                  <c:v>1.1521925343545227</c:v>
                </c:pt>
                <c:pt idx="1447">
                  <c:v>1.1521925343545227</c:v>
                </c:pt>
                <c:pt idx="1448">
                  <c:v>1.1521925343545227</c:v>
                </c:pt>
                <c:pt idx="1449">
                  <c:v>1.1700898139672218</c:v>
                </c:pt>
                <c:pt idx="1450">
                  <c:v>1.1700898139672218</c:v>
                </c:pt>
                <c:pt idx="1451">
                  <c:v>1.1700898139672218</c:v>
                </c:pt>
                <c:pt idx="1452">
                  <c:v>1.1700898139672218</c:v>
                </c:pt>
                <c:pt idx="1453">
                  <c:v>1.1700898139672218</c:v>
                </c:pt>
                <c:pt idx="1454">
                  <c:v>1.1852957183684145</c:v>
                </c:pt>
                <c:pt idx="1455">
                  <c:v>1.1852957183684145</c:v>
                </c:pt>
                <c:pt idx="1456">
                  <c:v>1.1852957183684145</c:v>
                </c:pt>
                <c:pt idx="1457">
                  <c:v>1.1852957183684145</c:v>
                </c:pt>
                <c:pt idx="1458">
                  <c:v>1.1852957183684145</c:v>
                </c:pt>
                <c:pt idx="1459">
                  <c:v>1.1852957183684145</c:v>
                </c:pt>
                <c:pt idx="1460">
                  <c:v>1.1852957183684145</c:v>
                </c:pt>
                <c:pt idx="1461">
                  <c:v>1.2070560687293583</c:v>
                </c:pt>
                <c:pt idx="1462">
                  <c:v>1.2070560687293583</c:v>
                </c:pt>
                <c:pt idx="1463">
                  <c:v>1.2070560687293583</c:v>
                </c:pt>
                <c:pt idx="1464">
                  <c:v>1.2070560687293583</c:v>
                </c:pt>
                <c:pt idx="1465">
                  <c:v>1.2070560687293583</c:v>
                </c:pt>
                <c:pt idx="1466">
                  <c:v>1.2070560687293583</c:v>
                </c:pt>
                <c:pt idx="1467">
                  <c:v>1.2070560687293583</c:v>
                </c:pt>
                <c:pt idx="1468">
                  <c:v>1.2294035019788656</c:v>
                </c:pt>
                <c:pt idx="1469">
                  <c:v>1.2294035019788656</c:v>
                </c:pt>
                <c:pt idx="1470">
                  <c:v>1.2294035019788656</c:v>
                </c:pt>
                <c:pt idx="1471">
                  <c:v>1.2294035019788656</c:v>
                </c:pt>
                <c:pt idx="1472">
                  <c:v>1.2294035019788656</c:v>
                </c:pt>
                <c:pt idx="1473">
                  <c:v>1.2457497672431228</c:v>
                </c:pt>
                <c:pt idx="1474">
                  <c:v>1.2457497672431228</c:v>
                </c:pt>
                <c:pt idx="1475">
                  <c:v>1.2457497672431228</c:v>
                </c:pt>
                <c:pt idx="1476">
                  <c:v>1.2457497672431228</c:v>
                </c:pt>
                <c:pt idx="1477">
                  <c:v>1.2457497672431228</c:v>
                </c:pt>
                <c:pt idx="1478">
                  <c:v>1.262435852359769</c:v>
                </c:pt>
                <c:pt idx="1479">
                  <c:v>1.262435852359769</c:v>
                </c:pt>
                <c:pt idx="1480">
                  <c:v>1.262435852359769</c:v>
                </c:pt>
                <c:pt idx="1481">
                  <c:v>1.262435852359769</c:v>
                </c:pt>
                <c:pt idx="1482">
                  <c:v>1.262435852359769</c:v>
                </c:pt>
                <c:pt idx="1483">
                  <c:v>1.262435852359769</c:v>
                </c:pt>
                <c:pt idx="1484">
                  <c:v>1.262435852359769</c:v>
                </c:pt>
                <c:pt idx="1485">
                  <c:v>1.262435852359769</c:v>
                </c:pt>
                <c:pt idx="1486">
                  <c:v>1.262435852359769</c:v>
                </c:pt>
                <c:pt idx="1487">
                  <c:v>1.2933897637306977</c:v>
                </c:pt>
                <c:pt idx="1488">
                  <c:v>1.2933897637306977</c:v>
                </c:pt>
                <c:pt idx="1489">
                  <c:v>1.2933897637306977</c:v>
                </c:pt>
                <c:pt idx="1490">
                  <c:v>1.2933897637306977</c:v>
                </c:pt>
                <c:pt idx="1491">
                  <c:v>1.2933897637306977</c:v>
                </c:pt>
                <c:pt idx="1492">
                  <c:v>1.2933897637306977</c:v>
                </c:pt>
                <c:pt idx="1493">
                  <c:v>1.2933897637306977</c:v>
                </c:pt>
                <c:pt idx="1494">
                  <c:v>1.2933897637306977</c:v>
                </c:pt>
                <c:pt idx="1495">
                  <c:v>1.3219841213691266</c:v>
                </c:pt>
                <c:pt idx="1496">
                  <c:v>1.3219841213691266</c:v>
                </c:pt>
                <c:pt idx="1497">
                  <c:v>1.3219841213691266</c:v>
                </c:pt>
                <c:pt idx="1498">
                  <c:v>1.3219841213691266</c:v>
                </c:pt>
                <c:pt idx="1499">
                  <c:v>1.3219841213691266</c:v>
                </c:pt>
                <c:pt idx="1500">
                  <c:v>1.3404190152831756</c:v>
                </c:pt>
                <c:pt idx="1501">
                  <c:v>1.3404190152831756</c:v>
                </c:pt>
                <c:pt idx="1502">
                  <c:v>1.3404190152831756</c:v>
                </c:pt>
                <c:pt idx="1503">
                  <c:v>1.3404190152831756</c:v>
                </c:pt>
                <c:pt idx="1504">
                  <c:v>1.3555018111021329</c:v>
                </c:pt>
                <c:pt idx="1505">
                  <c:v>1.3555018111021329</c:v>
                </c:pt>
                <c:pt idx="1506">
                  <c:v>1.3555018111021329</c:v>
                </c:pt>
                <c:pt idx="1507">
                  <c:v>1.3555018111021329</c:v>
                </c:pt>
                <c:pt idx="1508">
                  <c:v>1.3555018111021329</c:v>
                </c:pt>
                <c:pt idx="1509">
                  <c:v>1.3748000243745633</c:v>
                </c:pt>
                <c:pt idx="1510">
                  <c:v>1.3748000243745633</c:v>
                </c:pt>
                <c:pt idx="1511">
                  <c:v>1.3748000243745633</c:v>
                </c:pt>
                <c:pt idx="1512">
                  <c:v>1.3748000243745633</c:v>
                </c:pt>
                <c:pt idx="1513">
                  <c:v>1.3748000243745633</c:v>
                </c:pt>
                <c:pt idx="1514">
                  <c:v>1.3946242806491955</c:v>
                </c:pt>
                <c:pt idx="1515">
                  <c:v>1.3946242806491955</c:v>
                </c:pt>
                <c:pt idx="1516">
                  <c:v>1.3946242806491955</c:v>
                </c:pt>
                <c:pt idx="1517">
                  <c:v>1.3946242806491955</c:v>
                </c:pt>
                <c:pt idx="1518">
                  <c:v>1.3946242806491955</c:v>
                </c:pt>
                <c:pt idx="1519">
                  <c:v>1.3946242806491955</c:v>
                </c:pt>
                <c:pt idx="1520">
                  <c:v>1.4191611772342045</c:v>
                </c:pt>
                <c:pt idx="1521">
                  <c:v>1.4191611772342045</c:v>
                </c:pt>
                <c:pt idx="1522">
                  <c:v>1.4191611772342045</c:v>
                </c:pt>
                <c:pt idx="1523">
                  <c:v>1.4191611772342045</c:v>
                </c:pt>
                <c:pt idx="1524">
                  <c:v>1.4191611772342045</c:v>
                </c:pt>
                <c:pt idx="1525">
                  <c:v>1.4191611772342045</c:v>
                </c:pt>
                <c:pt idx="1526">
                  <c:v>1.4191611772342045</c:v>
                </c:pt>
                <c:pt idx="1527">
                  <c:v>1.4191611772342045</c:v>
                </c:pt>
                <c:pt idx="1528">
                  <c:v>1.4191611772342045</c:v>
                </c:pt>
                <c:pt idx="1529">
                  <c:v>1.4576525936309466</c:v>
                </c:pt>
                <c:pt idx="1530">
                  <c:v>1.4576525936309466</c:v>
                </c:pt>
                <c:pt idx="1531">
                  <c:v>1.4576525936309466</c:v>
                </c:pt>
                <c:pt idx="1532">
                  <c:v>1.4576525936309466</c:v>
                </c:pt>
                <c:pt idx="1533">
                  <c:v>1.4576525936309466</c:v>
                </c:pt>
                <c:pt idx="1534">
                  <c:v>1.4576525936309466</c:v>
                </c:pt>
                <c:pt idx="1535">
                  <c:v>1.4576525936309466</c:v>
                </c:pt>
                <c:pt idx="1536">
                  <c:v>1.4576525936309466</c:v>
                </c:pt>
                <c:pt idx="1537">
                  <c:v>1.4576525936309466</c:v>
                </c:pt>
                <c:pt idx="1538">
                  <c:v>1.4576525936309466</c:v>
                </c:pt>
                <c:pt idx="1539">
                  <c:v>1.4576525936309466</c:v>
                </c:pt>
                <c:pt idx="1540">
                  <c:v>1.4576525936309466</c:v>
                </c:pt>
                <c:pt idx="1541">
                  <c:v>1.4576525936309466</c:v>
                </c:pt>
                <c:pt idx="1542">
                  <c:v>1.4576525936309466</c:v>
                </c:pt>
                <c:pt idx="1543">
                  <c:v>1.5222105313262397</c:v>
                </c:pt>
                <c:pt idx="1544">
                  <c:v>1.5222105313262397</c:v>
                </c:pt>
                <c:pt idx="1545">
                  <c:v>1.5222105313262397</c:v>
                </c:pt>
                <c:pt idx="1546">
                  <c:v>1.5222105313262397</c:v>
                </c:pt>
                <c:pt idx="1547">
                  <c:v>1.5222105313262397</c:v>
                </c:pt>
                <c:pt idx="1548">
                  <c:v>1.5222105313262397</c:v>
                </c:pt>
                <c:pt idx="1549">
                  <c:v>1.5519290565282795</c:v>
                </c:pt>
                <c:pt idx="1550">
                  <c:v>1.5519290565282795</c:v>
                </c:pt>
                <c:pt idx="1551">
                  <c:v>1.5519290565282795</c:v>
                </c:pt>
                <c:pt idx="1552">
                  <c:v>1.5519290565282795</c:v>
                </c:pt>
                <c:pt idx="1553">
                  <c:v>1.5725296242490356</c:v>
                </c:pt>
                <c:pt idx="1554">
                  <c:v>1.5725296242490356</c:v>
                </c:pt>
                <c:pt idx="1555">
                  <c:v>1.5725296242490356</c:v>
                </c:pt>
                <c:pt idx="1556">
                  <c:v>1.5725296242490356</c:v>
                </c:pt>
                <c:pt idx="1557">
                  <c:v>1.5725296242490356</c:v>
                </c:pt>
                <c:pt idx="1558">
                  <c:v>1.5992570753291051</c:v>
                </c:pt>
                <c:pt idx="1559">
                  <c:v>1.5992570753291051</c:v>
                </c:pt>
                <c:pt idx="1560">
                  <c:v>1.5992570753291051</c:v>
                </c:pt>
                <c:pt idx="1561">
                  <c:v>1.5992570753291051</c:v>
                </c:pt>
                <c:pt idx="1562">
                  <c:v>1.6214924498394727</c:v>
                </c:pt>
                <c:pt idx="1563">
                  <c:v>1.6214924498394727</c:v>
                </c:pt>
                <c:pt idx="1564">
                  <c:v>1.6214924498394727</c:v>
                </c:pt>
                <c:pt idx="1565">
                  <c:v>1.6214924498394727</c:v>
                </c:pt>
                <c:pt idx="1566">
                  <c:v>1.6445597025796697</c:v>
                </c:pt>
                <c:pt idx="1567">
                  <c:v>1.6445597025796697</c:v>
                </c:pt>
                <c:pt idx="1568">
                  <c:v>1.6445597025796697</c:v>
                </c:pt>
                <c:pt idx="1569">
                  <c:v>1.6624525291871317</c:v>
                </c:pt>
                <c:pt idx="1570">
                  <c:v>1.6624525291871317</c:v>
                </c:pt>
                <c:pt idx="1571">
                  <c:v>1.6624525291871317</c:v>
                </c:pt>
                <c:pt idx="1572">
                  <c:v>1.6624525291871317</c:v>
                </c:pt>
                <c:pt idx="1573">
                  <c:v>1.6624525291871317</c:v>
                </c:pt>
                <c:pt idx="1574">
                  <c:v>1.6624525291871317</c:v>
                </c:pt>
                <c:pt idx="1575">
                  <c:v>1.6624525291871317</c:v>
                </c:pt>
                <c:pt idx="1576">
                  <c:v>1.7064083338107217</c:v>
                </c:pt>
                <c:pt idx="1577">
                  <c:v>1.7064083338107217</c:v>
                </c:pt>
                <c:pt idx="1578">
                  <c:v>1.7064083338107217</c:v>
                </c:pt>
                <c:pt idx="1579">
                  <c:v>1.7064083338107217</c:v>
                </c:pt>
                <c:pt idx="1580">
                  <c:v>1.7330844772440364</c:v>
                </c:pt>
                <c:pt idx="1581">
                  <c:v>1.7330844772440364</c:v>
                </c:pt>
                <c:pt idx="1582">
                  <c:v>1.7330844772440364</c:v>
                </c:pt>
                <c:pt idx="1583">
                  <c:v>1.7539324289023792</c:v>
                </c:pt>
                <c:pt idx="1584">
                  <c:v>1.7539324289023792</c:v>
                </c:pt>
                <c:pt idx="1585">
                  <c:v>1.7539324289023792</c:v>
                </c:pt>
                <c:pt idx="1586">
                  <c:v>1.7539324289023792</c:v>
                </c:pt>
                <c:pt idx="1587">
                  <c:v>1.7539324289023792</c:v>
                </c:pt>
                <c:pt idx="1588">
                  <c:v>1.7539324289023792</c:v>
                </c:pt>
                <c:pt idx="1589">
                  <c:v>1.7539324289023792</c:v>
                </c:pt>
                <c:pt idx="1590">
                  <c:v>1.7539324289023792</c:v>
                </c:pt>
                <c:pt idx="1591">
                  <c:v>1.7539324289023792</c:v>
                </c:pt>
                <c:pt idx="1592">
                  <c:v>1.7539324289023792</c:v>
                </c:pt>
                <c:pt idx="1593">
                  <c:v>1.8295749434197284</c:v>
                </c:pt>
                <c:pt idx="1594">
                  <c:v>1.8295749434197284</c:v>
                </c:pt>
                <c:pt idx="1595">
                  <c:v>1.8460302671294702</c:v>
                </c:pt>
                <c:pt idx="1596">
                  <c:v>1.8460302671294702</c:v>
                </c:pt>
                <c:pt idx="1597">
                  <c:v>1.8630011940066851</c:v>
                </c:pt>
                <c:pt idx="1598">
                  <c:v>1.8630011940066851</c:v>
                </c:pt>
                <c:pt idx="1599">
                  <c:v>1.8630011940066851</c:v>
                </c:pt>
                <c:pt idx="1600">
                  <c:v>1.8895099603334296</c:v>
                </c:pt>
                <c:pt idx="1601">
                  <c:v>1.898648757670367</c:v>
                </c:pt>
                <c:pt idx="1602">
                  <c:v>1.898648757670367</c:v>
                </c:pt>
                <c:pt idx="1603">
                  <c:v>1.917417123160428</c:v>
                </c:pt>
                <c:pt idx="1604">
                  <c:v>1.9270603903023944</c:v>
                </c:pt>
                <c:pt idx="1605">
                  <c:v>1.9368862628682144</c:v>
                </c:pt>
                <c:pt idx="1606">
                  <c:v>1.9368862628682144</c:v>
                </c:pt>
                <c:pt idx="1607">
                  <c:v>1.9368862628682144</c:v>
                </c:pt>
                <c:pt idx="1608">
                  <c:v>1.9368862628682144</c:v>
                </c:pt>
                <c:pt idx="1609">
                  <c:v>1.9368862628682144</c:v>
                </c:pt>
                <c:pt idx="1610">
                  <c:v>1.9368862628682144</c:v>
                </c:pt>
                <c:pt idx="1611">
                  <c:v>1.9368862628682144</c:v>
                </c:pt>
                <c:pt idx="1612">
                  <c:v>1.9368862628682144</c:v>
                </c:pt>
                <c:pt idx="1613">
                  <c:v>1.9368862628682144</c:v>
                </c:pt>
                <c:pt idx="1614">
                  <c:v>2.0350728680272758</c:v>
                </c:pt>
                <c:pt idx="1615">
                  <c:v>2.0350728680272758</c:v>
                </c:pt>
                <c:pt idx="1616">
                  <c:v>2.0350728680272758</c:v>
                </c:pt>
                <c:pt idx="1617">
                  <c:v>2.0350728680272758</c:v>
                </c:pt>
                <c:pt idx="1618">
                  <c:v>2.0350728680272758</c:v>
                </c:pt>
                <c:pt idx="1619">
                  <c:v>2.0350728680272758</c:v>
                </c:pt>
                <c:pt idx="1620">
                  <c:v>2.1134016615055304</c:v>
                </c:pt>
                <c:pt idx="1621">
                  <c:v>2.1134016615055304</c:v>
                </c:pt>
                <c:pt idx="1622">
                  <c:v>2.1134016615055304</c:v>
                </c:pt>
                <c:pt idx="1623">
                  <c:v>2.1134016615055304</c:v>
                </c:pt>
                <c:pt idx="1624">
                  <c:v>2.1134016615055304</c:v>
                </c:pt>
                <c:pt idx="1625">
                  <c:v>2.190305027167327</c:v>
                </c:pt>
                <c:pt idx="1626">
                  <c:v>2.190305027167327</c:v>
                </c:pt>
                <c:pt idx="1627">
                  <c:v>2.190305027167327</c:v>
                </c:pt>
                <c:pt idx="1628">
                  <c:v>2.190305027167327</c:v>
                </c:pt>
                <c:pt idx="1629">
                  <c:v>2.190305027167327</c:v>
                </c:pt>
                <c:pt idx="1630">
                  <c:v>2.190305027167327</c:v>
                </c:pt>
                <c:pt idx="1631">
                  <c:v>2.190305027167327</c:v>
                </c:pt>
                <c:pt idx="1632">
                  <c:v>2.190305027167327</c:v>
                </c:pt>
                <c:pt idx="1633">
                  <c:v>2.349487559997844</c:v>
                </c:pt>
                <c:pt idx="1634">
                  <c:v>2.349487559997844</c:v>
                </c:pt>
                <c:pt idx="1635">
                  <c:v>2.349487559997844</c:v>
                </c:pt>
                <c:pt idx="1636">
                  <c:v>2.428517260365656</c:v>
                </c:pt>
                <c:pt idx="1637">
                  <c:v>2.428517260365656</c:v>
                </c:pt>
                <c:pt idx="1638">
                  <c:v>2.428517260365656</c:v>
                </c:pt>
                <c:pt idx="1639">
                  <c:v>2.428517260365656</c:v>
                </c:pt>
                <c:pt idx="1640">
                  <c:v>2.428517260365656</c:v>
                </c:pt>
                <c:pt idx="1641">
                  <c:v>2.428517260365656</c:v>
                </c:pt>
                <c:pt idx="1642">
                  <c:v>2.6570161854420777</c:v>
                </c:pt>
                <c:pt idx="1643">
                  <c:v>2.6570161854420777</c:v>
                </c:pt>
                <c:pt idx="1644">
                  <c:v>2.6570161854420777</c:v>
                </c:pt>
                <c:pt idx="1645">
                  <c:v>2.6570161854420777</c:v>
                </c:pt>
                <c:pt idx="1646">
                  <c:v>2.6570161854420777</c:v>
                </c:pt>
                <c:pt idx="1647">
                  <c:v>2.6570161854420777</c:v>
                </c:pt>
                <c:pt idx="1648">
                  <c:v>2.6570161854420777</c:v>
                </c:pt>
              </c:numCache>
            </c:numRef>
          </c:xVal>
          <c:yVal>
            <c:numRef>
              <c:f>Regression!RegChartQQY</c:f>
              <c:numCache>
                <c:formatCode>0.0000</c:formatCode>
                <c:ptCount val="1649"/>
                <c:pt idx="0">
                  <c:v>-4.7556630357299623</c:v>
                </c:pt>
                <c:pt idx="1">
                  <c:v>-3.6237753759145934</c:v>
                </c:pt>
                <c:pt idx="2">
                  <c:v>-3.4154828724569519</c:v>
                </c:pt>
                <c:pt idx="3">
                  <c:v>-3.3372523963301397</c:v>
                </c:pt>
                <c:pt idx="4">
                  <c:v>-3.1846140107056757</c:v>
                </c:pt>
                <c:pt idx="5">
                  <c:v>-3.046987196434594</c:v>
                </c:pt>
                <c:pt idx="6">
                  <c:v>-3.0127608553572469</c:v>
                </c:pt>
                <c:pt idx="7">
                  <c:v>-2.984339698104892</c:v>
                </c:pt>
                <c:pt idx="8">
                  <c:v>-2.9778913210961564</c:v>
                </c:pt>
                <c:pt idx="9">
                  <c:v>-2.9761912720292414</c:v>
                </c:pt>
                <c:pt idx="10">
                  <c:v>-2.9233220915481097</c:v>
                </c:pt>
                <c:pt idx="11">
                  <c:v>-2.8625670309046316</c:v>
                </c:pt>
                <c:pt idx="12">
                  <c:v>-2.8211570737593124</c:v>
                </c:pt>
                <c:pt idx="13">
                  <c:v>-2.8027034462765874</c:v>
                </c:pt>
                <c:pt idx="14">
                  <c:v>-2.8017613831567418</c:v>
                </c:pt>
                <c:pt idx="15">
                  <c:v>-2.7869245027896805</c:v>
                </c:pt>
                <c:pt idx="16">
                  <c:v>-2.7243428381933401</c:v>
                </c:pt>
                <c:pt idx="17">
                  <c:v>-2.656918431023767</c:v>
                </c:pt>
                <c:pt idx="18">
                  <c:v>-2.6210044252204265</c:v>
                </c:pt>
                <c:pt idx="19">
                  <c:v>-2.5304099296411859</c:v>
                </c:pt>
                <c:pt idx="20">
                  <c:v>-2.524519815966217</c:v>
                </c:pt>
                <c:pt idx="21">
                  <c:v>-2.5175342773589398</c:v>
                </c:pt>
                <c:pt idx="22">
                  <c:v>-2.4900435749168026</c:v>
                </c:pt>
                <c:pt idx="23">
                  <c:v>-2.4626246159272069</c:v>
                </c:pt>
                <c:pt idx="24">
                  <c:v>-2.4615699599494847</c:v>
                </c:pt>
                <c:pt idx="25">
                  <c:v>-2.4324780135462265</c:v>
                </c:pt>
                <c:pt idx="26">
                  <c:v>-2.4270662993165439</c:v>
                </c:pt>
                <c:pt idx="27">
                  <c:v>-2.4234466380113786</c:v>
                </c:pt>
                <c:pt idx="28">
                  <c:v>-2.4142528936760117</c:v>
                </c:pt>
                <c:pt idx="29">
                  <c:v>-2.4072829946546728</c:v>
                </c:pt>
                <c:pt idx="30">
                  <c:v>-2.3907004591887699</c:v>
                </c:pt>
                <c:pt idx="31">
                  <c:v>-2.3703151069025581</c:v>
                </c:pt>
                <c:pt idx="32">
                  <c:v>-2.3602912005470853</c:v>
                </c:pt>
                <c:pt idx="33">
                  <c:v>-2.3572262374037543</c:v>
                </c:pt>
                <c:pt idx="34">
                  <c:v>-2.3481883207284375</c:v>
                </c:pt>
                <c:pt idx="35">
                  <c:v>-2.347690329960991</c:v>
                </c:pt>
                <c:pt idx="36">
                  <c:v>-2.2652899498390768</c:v>
                </c:pt>
                <c:pt idx="37">
                  <c:v>-2.2532294842288416</c:v>
                </c:pt>
                <c:pt idx="38">
                  <c:v>-2.1940818428003759</c:v>
                </c:pt>
                <c:pt idx="39">
                  <c:v>-2.183524094127125</c:v>
                </c:pt>
                <c:pt idx="40">
                  <c:v>-2.1759203146301718</c:v>
                </c:pt>
                <c:pt idx="41">
                  <c:v>-2.1203485789562539</c:v>
                </c:pt>
                <c:pt idx="42">
                  <c:v>-2.1181613260913394</c:v>
                </c:pt>
                <c:pt idx="43">
                  <c:v>-2.117669030994382</c:v>
                </c:pt>
                <c:pt idx="44">
                  <c:v>-2.1093760091151355</c:v>
                </c:pt>
                <c:pt idx="45">
                  <c:v>-2.1025368615046625</c:v>
                </c:pt>
                <c:pt idx="46">
                  <c:v>-2.0968235904648691</c:v>
                </c:pt>
                <c:pt idx="47">
                  <c:v>-2.0777253725740179</c:v>
                </c:pt>
                <c:pt idx="48">
                  <c:v>-2.0649905484968976</c:v>
                </c:pt>
                <c:pt idx="49">
                  <c:v>-2.0609363458554926</c:v>
                </c:pt>
                <c:pt idx="50">
                  <c:v>-2.0569072831551796</c:v>
                </c:pt>
                <c:pt idx="51">
                  <c:v>-2.0207918185359195</c:v>
                </c:pt>
                <c:pt idx="52">
                  <c:v>-2.0183447585116223</c:v>
                </c:pt>
                <c:pt idx="53">
                  <c:v>-2.0151589528139895</c:v>
                </c:pt>
                <c:pt idx="54">
                  <c:v>-2.0084755090492501</c:v>
                </c:pt>
                <c:pt idx="55">
                  <c:v>-1.9943607313416341</c:v>
                </c:pt>
                <c:pt idx="56">
                  <c:v>-1.9853153856280548</c:v>
                </c:pt>
                <c:pt idx="57">
                  <c:v>-1.9465797823567685</c:v>
                </c:pt>
                <c:pt idx="58">
                  <c:v>-1.9103292037941246</c:v>
                </c:pt>
                <c:pt idx="59">
                  <c:v>-1.892758764650303</c:v>
                </c:pt>
                <c:pt idx="60">
                  <c:v>-1.8922120621598761</c:v>
                </c:pt>
                <c:pt idx="61">
                  <c:v>-1.8709790576043557</c:v>
                </c:pt>
                <c:pt idx="62">
                  <c:v>-1.8699799799407228</c:v>
                </c:pt>
                <c:pt idx="63">
                  <c:v>-1.8673124194259085</c:v>
                </c:pt>
                <c:pt idx="64">
                  <c:v>-1.8561644760737943</c:v>
                </c:pt>
                <c:pt idx="65">
                  <c:v>-1.8491697888275669</c:v>
                </c:pt>
                <c:pt idx="66">
                  <c:v>-1.8441721461622138</c:v>
                </c:pt>
                <c:pt idx="67">
                  <c:v>-1.8435096771059469</c:v>
                </c:pt>
                <c:pt idx="68">
                  <c:v>-1.8382247177222772</c:v>
                </c:pt>
                <c:pt idx="69">
                  <c:v>-1.8355579541450546</c:v>
                </c:pt>
                <c:pt idx="70">
                  <c:v>-1.8155622442212729</c:v>
                </c:pt>
                <c:pt idx="71">
                  <c:v>-1.8147240912136082</c:v>
                </c:pt>
                <c:pt idx="72">
                  <c:v>-1.8114347989013382</c:v>
                </c:pt>
                <c:pt idx="73">
                  <c:v>-1.8093881484033418</c:v>
                </c:pt>
                <c:pt idx="74">
                  <c:v>-1.782405130078095</c:v>
                </c:pt>
                <c:pt idx="75">
                  <c:v>-1.7756700237436112</c:v>
                </c:pt>
                <c:pt idx="76">
                  <c:v>-1.7746933113825774</c:v>
                </c:pt>
                <c:pt idx="77">
                  <c:v>-1.7702635707155301</c:v>
                </c:pt>
                <c:pt idx="78">
                  <c:v>-1.7688093546525816</c:v>
                </c:pt>
                <c:pt idx="79">
                  <c:v>-1.767652753581364</c:v>
                </c:pt>
                <c:pt idx="80">
                  <c:v>-1.7386479045139271</c:v>
                </c:pt>
                <c:pt idx="81">
                  <c:v>-1.733178058511591</c:v>
                </c:pt>
                <c:pt idx="82">
                  <c:v>-1.7325769452384523</c:v>
                </c:pt>
                <c:pt idx="83">
                  <c:v>-1.719048608811051</c:v>
                </c:pt>
                <c:pt idx="84">
                  <c:v>-1.7080625350452927</c:v>
                </c:pt>
                <c:pt idx="85">
                  <c:v>-1.6851740354664615</c:v>
                </c:pt>
                <c:pt idx="86">
                  <c:v>-1.6811197280319459</c:v>
                </c:pt>
                <c:pt idx="87">
                  <c:v>-1.6797180651103494</c:v>
                </c:pt>
                <c:pt idx="88">
                  <c:v>-1.6795795320060671</c:v>
                </c:pt>
                <c:pt idx="89">
                  <c:v>-1.6668007559812019</c:v>
                </c:pt>
                <c:pt idx="90">
                  <c:v>-1.6369154346861412</c:v>
                </c:pt>
                <c:pt idx="91">
                  <c:v>-1.6285063637070087</c:v>
                </c:pt>
                <c:pt idx="92">
                  <c:v>-1.6081667438854106</c:v>
                </c:pt>
                <c:pt idx="93">
                  <c:v>-1.5803189745190624</c:v>
                </c:pt>
                <c:pt idx="94">
                  <c:v>-1.5785485511020705</c:v>
                </c:pt>
                <c:pt idx="95">
                  <c:v>-1.5715933327772247</c:v>
                </c:pt>
                <c:pt idx="96">
                  <c:v>-1.5679866755780101</c:v>
                </c:pt>
                <c:pt idx="97">
                  <c:v>-1.5602615956728967</c:v>
                </c:pt>
                <c:pt idx="98">
                  <c:v>-1.5595835544784531</c:v>
                </c:pt>
                <c:pt idx="99">
                  <c:v>-1.5497008382575828</c:v>
                </c:pt>
                <c:pt idx="100">
                  <c:v>-1.5422045636905448</c:v>
                </c:pt>
                <c:pt idx="101">
                  <c:v>-1.5207943381606877</c:v>
                </c:pt>
                <c:pt idx="102">
                  <c:v>-1.5023665065073819</c:v>
                </c:pt>
                <c:pt idx="103">
                  <c:v>-1.492809094579884</c:v>
                </c:pt>
                <c:pt idx="104">
                  <c:v>-1.4841366669898415</c:v>
                </c:pt>
                <c:pt idx="105">
                  <c:v>-1.483680625620351</c:v>
                </c:pt>
                <c:pt idx="106">
                  <c:v>-1.4804644084753242</c:v>
                </c:pt>
                <c:pt idx="107">
                  <c:v>-1.4801411445939252</c:v>
                </c:pt>
                <c:pt idx="108">
                  <c:v>-1.4762533227605081</c:v>
                </c:pt>
                <c:pt idx="109">
                  <c:v>-1.4652992029737115</c:v>
                </c:pt>
                <c:pt idx="110">
                  <c:v>-1.455019344823719</c:v>
                </c:pt>
                <c:pt idx="111">
                  <c:v>-1.4293781489816981</c:v>
                </c:pt>
                <c:pt idx="112">
                  <c:v>-1.4220710844912798</c:v>
                </c:pt>
                <c:pt idx="113">
                  <c:v>-1.4074379653898692</c:v>
                </c:pt>
                <c:pt idx="114">
                  <c:v>-1.4042087122029465</c:v>
                </c:pt>
                <c:pt idx="115">
                  <c:v>-1.3956917906660498</c:v>
                </c:pt>
                <c:pt idx="116">
                  <c:v>-1.3938705505807882</c:v>
                </c:pt>
                <c:pt idx="117">
                  <c:v>-1.3871280616079238</c:v>
                </c:pt>
                <c:pt idx="118">
                  <c:v>-1.3833164229030315</c:v>
                </c:pt>
                <c:pt idx="119">
                  <c:v>-1.3767074695376171</c:v>
                </c:pt>
                <c:pt idx="120">
                  <c:v>-1.3727139051375838</c:v>
                </c:pt>
                <c:pt idx="121">
                  <c:v>-1.3704978501844876</c:v>
                </c:pt>
                <c:pt idx="122">
                  <c:v>-1.3626105692984638</c:v>
                </c:pt>
                <c:pt idx="123">
                  <c:v>-1.34433227587116</c:v>
                </c:pt>
                <c:pt idx="124">
                  <c:v>-1.3405255148411312</c:v>
                </c:pt>
                <c:pt idx="125">
                  <c:v>-1.3343736950896321</c:v>
                </c:pt>
                <c:pt idx="126">
                  <c:v>-1.3291320514802278</c:v>
                </c:pt>
                <c:pt idx="127">
                  <c:v>-1.3131154496895989</c:v>
                </c:pt>
                <c:pt idx="128">
                  <c:v>-1.3112316458263693</c:v>
                </c:pt>
                <c:pt idx="129">
                  <c:v>-1.3104802307873942</c:v>
                </c:pt>
                <c:pt idx="130">
                  <c:v>-1.3064014108906874</c:v>
                </c:pt>
                <c:pt idx="131">
                  <c:v>-1.301505501104308</c:v>
                </c:pt>
                <c:pt idx="132">
                  <c:v>-1.2961710798474064</c:v>
                </c:pt>
                <c:pt idx="133">
                  <c:v>-1.2890552708090761</c:v>
                </c:pt>
                <c:pt idx="134">
                  <c:v>-1.2849932820614418</c:v>
                </c:pt>
                <c:pt idx="135">
                  <c:v>-1.2815683360498682</c:v>
                </c:pt>
                <c:pt idx="136">
                  <c:v>-1.2792435935419131</c:v>
                </c:pt>
                <c:pt idx="137">
                  <c:v>-1.2788279348694824</c:v>
                </c:pt>
                <c:pt idx="138">
                  <c:v>-1.2781176790447006</c:v>
                </c:pt>
                <c:pt idx="139">
                  <c:v>-1.2712007036774327</c:v>
                </c:pt>
                <c:pt idx="140">
                  <c:v>-1.2610131324258123</c:v>
                </c:pt>
                <c:pt idx="141">
                  <c:v>-1.2595636355456186</c:v>
                </c:pt>
                <c:pt idx="142">
                  <c:v>-1.2503801606561413</c:v>
                </c:pt>
                <c:pt idx="143">
                  <c:v>-1.2501163376808324</c:v>
                </c:pt>
                <c:pt idx="144">
                  <c:v>-1.2466953125441684</c:v>
                </c:pt>
                <c:pt idx="145">
                  <c:v>-1.2426710454016898</c:v>
                </c:pt>
                <c:pt idx="146">
                  <c:v>-1.2331952598660307</c:v>
                </c:pt>
                <c:pt idx="147">
                  <c:v>-1.2293580353521656</c:v>
                </c:pt>
                <c:pt idx="148">
                  <c:v>-1.2274818560979668</c:v>
                </c:pt>
                <c:pt idx="149">
                  <c:v>-1.2263525353885127</c:v>
                </c:pt>
                <c:pt idx="150">
                  <c:v>-1.2256618048485042</c:v>
                </c:pt>
                <c:pt idx="151">
                  <c:v>-1.2248963838681881</c:v>
                </c:pt>
                <c:pt idx="152">
                  <c:v>-1.219509916180219</c:v>
                </c:pt>
                <c:pt idx="153">
                  <c:v>-1.2160595526956997</c:v>
                </c:pt>
                <c:pt idx="154">
                  <c:v>-1.2082827957094511</c:v>
                </c:pt>
                <c:pt idx="155">
                  <c:v>-1.2054373862452621</c:v>
                </c:pt>
                <c:pt idx="156">
                  <c:v>-1.2033433036456751</c:v>
                </c:pt>
                <c:pt idx="157">
                  <c:v>-1.2032317077583261</c:v>
                </c:pt>
                <c:pt idx="158">
                  <c:v>-1.1950056055031117</c:v>
                </c:pt>
                <c:pt idx="159">
                  <c:v>-1.1940941903135569</c:v>
                </c:pt>
                <c:pt idx="160">
                  <c:v>-1.1875320952616182</c:v>
                </c:pt>
                <c:pt idx="161">
                  <c:v>-1.1858223013071747</c:v>
                </c:pt>
                <c:pt idx="162">
                  <c:v>-1.1761641179220628</c:v>
                </c:pt>
                <c:pt idx="163">
                  <c:v>-1.1735843902424459</c:v>
                </c:pt>
                <c:pt idx="164">
                  <c:v>-1.1729838324282309</c:v>
                </c:pt>
                <c:pt idx="165">
                  <c:v>-1.1718077449906563</c:v>
                </c:pt>
                <c:pt idx="166">
                  <c:v>-1.1687110598212613</c:v>
                </c:pt>
                <c:pt idx="167">
                  <c:v>-1.1615352038161288</c:v>
                </c:pt>
                <c:pt idx="168">
                  <c:v>-1.149699847646598</c:v>
                </c:pt>
                <c:pt idx="169">
                  <c:v>-1.1479687737765354</c:v>
                </c:pt>
                <c:pt idx="170">
                  <c:v>-1.1443162773914202</c:v>
                </c:pt>
                <c:pt idx="171">
                  <c:v>-1.1442727127963219</c:v>
                </c:pt>
                <c:pt idx="172">
                  <c:v>-1.1410833054711571</c:v>
                </c:pt>
                <c:pt idx="173">
                  <c:v>-1.1335874437125468</c:v>
                </c:pt>
                <c:pt idx="174">
                  <c:v>-1.1313698160387984</c:v>
                </c:pt>
                <c:pt idx="175">
                  <c:v>-1.1174033724121335</c:v>
                </c:pt>
                <c:pt idx="176">
                  <c:v>-1.1158751475839455</c:v>
                </c:pt>
                <c:pt idx="177">
                  <c:v>-1.1114299487909058</c:v>
                </c:pt>
                <c:pt idx="178">
                  <c:v>-1.1111581997664921</c:v>
                </c:pt>
                <c:pt idx="179">
                  <c:v>-1.1109795725175484</c:v>
                </c:pt>
                <c:pt idx="180">
                  <c:v>-1.1090749227915548</c:v>
                </c:pt>
                <c:pt idx="181">
                  <c:v>-1.1025230196463305</c:v>
                </c:pt>
                <c:pt idx="182">
                  <c:v>-1.1021059282175949</c:v>
                </c:pt>
                <c:pt idx="183">
                  <c:v>-1.0989148622377753</c:v>
                </c:pt>
                <c:pt idx="184">
                  <c:v>-1.097258575690133</c:v>
                </c:pt>
                <c:pt idx="185">
                  <c:v>-1.0919751088186307</c:v>
                </c:pt>
                <c:pt idx="186">
                  <c:v>-1.090449369984321</c:v>
                </c:pt>
                <c:pt idx="187">
                  <c:v>-1.0872093199552832</c:v>
                </c:pt>
                <c:pt idx="188">
                  <c:v>-1.0819343961395391</c:v>
                </c:pt>
                <c:pt idx="189">
                  <c:v>-1.0817969157722156</c:v>
                </c:pt>
                <c:pt idx="190">
                  <c:v>-1.0807781043682108</c:v>
                </c:pt>
                <c:pt idx="191">
                  <c:v>-1.0746950664337371</c:v>
                </c:pt>
                <c:pt idx="192">
                  <c:v>-1.0738128048773372</c:v>
                </c:pt>
                <c:pt idx="193">
                  <c:v>-1.0713032329859948</c:v>
                </c:pt>
                <c:pt idx="194">
                  <c:v>-1.0675201303277413</c:v>
                </c:pt>
                <c:pt idx="195">
                  <c:v>-1.0674250864360919</c:v>
                </c:pt>
                <c:pt idx="196">
                  <c:v>-1.0626366835951053</c:v>
                </c:pt>
                <c:pt idx="197">
                  <c:v>-1.0616984638497122</c:v>
                </c:pt>
                <c:pt idx="198">
                  <c:v>-1.0556983110033562</c:v>
                </c:pt>
                <c:pt idx="199">
                  <c:v>-1.0515863396174674</c:v>
                </c:pt>
                <c:pt idx="200">
                  <c:v>-1.042848818372055</c:v>
                </c:pt>
                <c:pt idx="201">
                  <c:v>-1.0420739133538597</c:v>
                </c:pt>
                <c:pt idx="202">
                  <c:v>-1.0417577358150856</c:v>
                </c:pt>
                <c:pt idx="203">
                  <c:v>-1.0413948404715365</c:v>
                </c:pt>
                <c:pt idx="204">
                  <c:v>-1.040900524763881</c:v>
                </c:pt>
                <c:pt idx="205">
                  <c:v>-1.038942950608672</c:v>
                </c:pt>
                <c:pt idx="206">
                  <c:v>-1.037751132201558</c:v>
                </c:pt>
                <c:pt idx="207">
                  <c:v>-1.0367514930411104</c:v>
                </c:pt>
                <c:pt idx="208">
                  <c:v>-1.0317036248982261</c:v>
                </c:pt>
                <c:pt idx="209">
                  <c:v>-1.0314090239936167</c:v>
                </c:pt>
                <c:pt idx="210">
                  <c:v>-1.0290599117150248</c:v>
                </c:pt>
                <c:pt idx="211">
                  <c:v>-1.0230458218865293</c:v>
                </c:pt>
                <c:pt idx="212">
                  <c:v>-1.0151504698030425</c:v>
                </c:pt>
                <c:pt idx="213">
                  <c:v>-1.0123811484403478</c:v>
                </c:pt>
                <c:pt idx="214">
                  <c:v>-1.011868760868613</c:v>
                </c:pt>
                <c:pt idx="215">
                  <c:v>-1.0095493171189773</c:v>
                </c:pt>
                <c:pt idx="216">
                  <c:v>-1.0053061207364855</c:v>
                </c:pt>
                <c:pt idx="217">
                  <c:v>-1.0015115587512982</c:v>
                </c:pt>
                <c:pt idx="218">
                  <c:v>-0.9943361224761218</c:v>
                </c:pt>
                <c:pt idx="219">
                  <c:v>-0.99271706076910748</c:v>
                </c:pt>
                <c:pt idx="220">
                  <c:v>-0.99264175489645157</c:v>
                </c:pt>
                <c:pt idx="221">
                  <c:v>-0.98701277971383505</c:v>
                </c:pt>
                <c:pt idx="222">
                  <c:v>-0.98672339853065394</c:v>
                </c:pt>
                <c:pt idx="223">
                  <c:v>-0.98599791595026287</c:v>
                </c:pt>
                <c:pt idx="224">
                  <c:v>-0.98286037232688295</c:v>
                </c:pt>
                <c:pt idx="225">
                  <c:v>-0.98107655331799892</c:v>
                </c:pt>
                <c:pt idx="226">
                  <c:v>-0.978540150708192</c:v>
                </c:pt>
                <c:pt idx="227">
                  <c:v>-0.97615217773450702</c:v>
                </c:pt>
                <c:pt idx="228">
                  <c:v>-0.97256997538873158</c:v>
                </c:pt>
                <c:pt idx="229">
                  <c:v>-0.97204175565278372</c:v>
                </c:pt>
                <c:pt idx="230">
                  <c:v>-0.97202160568125395</c:v>
                </c:pt>
                <c:pt idx="231">
                  <c:v>-0.97158790302081488</c:v>
                </c:pt>
                <c:pt idx="232">
                  <c:v>-0.97057348200235072</c:v>
                </c:pt>
                <c:pt idx="233">
                  <c:v>-0.96500683945327348</c:v>
                </c:pt>
                <c:pt idx="234">
                  <c:v>-0.96320583727740727</c:v>
                </c:pt>
                <c:pt idx="235">
                  <c:v>-0.96261532874796207</c:v>
                </c:pt>
                <c:pt idx="236">
                  <c:v>-0.95618726751133798</c:v>
                </c:pt>
                <c:pt idx="237">
                  <c:v>-0.95463389033168689</c:v>
                </c:pt>
                <c:pt idx="238">
                  <c:v>-0.95337504802796857</c:v>
                </c:pt>
                <c:pt idx="239">
                  <c:v>-0.95251405788862009</c:v>
                </c:pt>
                <c:pt idx="240">
                  <c:v>-0.95208414220028559</c:v>
                </c:pt>
                <c:pt idx="241">
                  <c:v>-0.95032820504586235</c:v>
                </c:pt>
                <c:pt idx="242">
                  <c:v>-0.94954367429860687</c:v>
                </c:pt>
                <c:pt idx="243">
                  <c:v>-0.94611542416964378</c:v>
                </c:pt>
                <c:pt idx="244">
                  <c:v>-0.94591101856297222</c:v>
                </c:pt>
                <c:pt idx="245">
                  <c:v>-0.93705258703699601</c:v>
                </c:pt>
                <c:pt idx="246">
                  <c:v>-0.93675721481910768</c:v>
                </c:pt>
                <c:pt idx="247">
                  <c:v>-0.93631970496459771</c:v>
                </c:pt>
                <c:pt idx="248">
                  <c:v>-0.93548846808132557</c:v>
                </c:pt>
                <c:pt idx="249">
                  <c:v>-0.93491949306671496</c:v>
                </c:pt>
                <c:pt idx="250">
                  <c:v>-0.93183699999354763</c:v>
                </c:pt>
                <c:pt idx="251">
                  <c:v>-0.92616988779841747</c:v>
                </c:pt>
                <c:pt idx="252">
                  <c:v>-0.92306753322809687</c:v>
                </c:pt>
                <c:pt idx="253">
                  <c:v>-0.9195621547553654</c:v>
                </c:pt>
                <c:pt idx="254">
                  <c:v>-0.91885456010998612</c:v>
                </c:pt>
                <c:pt idx="255">
                  <c:v>-0.91660462449417812</c:v>
                </c:pt>
                <c:pt idx="256">
                  <c:v>-0.9151715633363926</c:v>
                </c:pt>
                <c:pt idx="257">
                  <c:v>-0.91223280198918155</c:v>
                </c:pt>
                <c:pt idx="258">
                  <c:v>-0.91196377895255154</c:v>
                </c:pt>
                <c:pt idx="259">
                  <c:v>-0.90863869361072469</c:v>
                </c:pt>
                <c:pt idx="260">
                  <c:v>-0.90686666610310451</c:v>
                </c:pt>
                <c:pt idx="261">
                  <c:v>-0.90399928889247871</c:v>
                </c:pt>
                <c:pt idx="262">
                  <c:v>-0.89888046541897892</c:v>
                </c:pt>
                <c:pt idx="263">
                  <c:v>-0.89425047198798968</c:v>
                </c:pt>
                <c:pt idx="264">
                  <c:v>-0.8932218806094615</c:v>
                </c:pt>
                <c:pt idx="265">
                  <c:v>-0.88854318828231837</c:v>
                </c:pt>
                <c:pt idx="266">
                  <c:v>-0.88567347615739678</c:v>
                </c:pt>
                <c:pt idx="267">
                  <c:v>-0.88351866963692771</c:v>
                </c:pt>
                <c:pt idx="268">
                  <c:v>-0.88175647114025479</c:v>
                </c:pt>
                <c:pt idx="269">
                  <c:v>-0.87281817208811119</c:v>
                </c:pt>
                <c:pt idx="270">
                  <c:v>-0.87234884810262725</c:v>
                </c:pt>
                <c:pt idx="271">
                  <c:v>-0.87091281269900622</c:v>
                </c:pt>
                <c:pt idx="272">
                  <c:v>-0.87009956380726283</c:v>
                </c:pt>
                <c:pt idx="273">
                  <c:v>-0.86855333445242622</c:v>
                </c:pt>
                <c:pt idx="274">
                  <c:v>-0.86459386298320606</c:v>
                </c:pt>
                <c:pt idx="275">
                  <c:v>-0.86454306167835204</c:v>
                </c:pt>
                <c:pt idx="276">
                  <c:v>-0.86159757555095617</c:v>
                </c:pt>
                <c:pt idx="277">
                  <c:v>-0.85846839494706118</c:v>
                </c:pt>
                <c:pt idx="278">
                  <c:v>-0.85711607327023309</c:v>
                </c:pt>
                <c:pt idx="279">
                  <c:v>-0.85582609762498307</c:v>
                </c:pt>
                <c:pt idx="280">
                  <c:v>-0.85337108713972454</c:v>
                </c:pt>
                <c:pt idx="281">
                  <c:v>-0.84800311097298864</c:v>
                </c:pt>
                <c:pt idx="282">
                  <c:v>-0.83931572476189753</c:v>
                </c:pt>
                <c:pt idx="283">
                  <c:v>-0.83533402688257419</c:v>
                </c:pt>
                <c:pt idx="284">
                  <c:v>-0.83452915373159609</c:v>
                </c:pt>
                <c:pt idx="285">
                  <c:v>-0.83302982453363039</c:v>
                </c:pt>
                <c:pt idx="286">
                  <c:v>-0.83189461714908897</c:v>
                </c:pt>
                <c:pt idx="287">
                  <c:v>-0.82569323601607614</c:v>
                </c:pt>
                <c:pt idx="288">
                  <c:v>-0.82542880702061616</c:v>
                </c:pt>
                <c:pt idx="289">
                  <c:v>-0.82505294640174553</c:v>
                </c:pt>
                <c:pt idx="290">
                  <c:v>-0.82490840252367492</c:v>
                </c:pt>
                <c:pt idx="291">
                  <c:v>-0.82341415146343555</c:v>
                </c:pt>
                <c:pt idx="292">
                  <c:v>-0.82331870615128722</c:v>
                </c:pt>
                <c:pt idx="293">
                  <c:v>-0.82152374909944137</c:v>
                </c:pt>
                <c:pt idx="294">
                  <c:v>-0.81452539765809451</c:v>
                </c:pt>
                <c:pt idx="295">
                  <c:v>-0.81440284476639158</c:v>
                </c:pt>
                <c:pt idx="296">
                  <c:v>-0.81396501367622398</c:v>
                </c:pt>
                <c:pt idx="297">
                  <c:v>-0.81229676542960638</c:v>
                </c:pt>
                <c:pt idx="298">
                  <c:v>-0.8103200226499675</c:v>
                </c:pt>
                <c:pt idx="299">
                  <c:v>-0.80690340053211995</c:v>
                </c:pt>
                <c:pt idx="300">
                  <c:v>-0.80370432094321764</c:v>
                </c:pt>
                <c:pt idx="301">
                  <c:v>-0.80261359627555817</c:v>
                </c:pt>
                <c:pt idx="302">
                  <c:v>-0.80052724276458664</c:v>
                </c:pt>
                <c:pt idx="303">
                  <c:v>-0.79973729042388886</c:v>
                </c:pt>
                <c:pt idx="304">
                  <c:v>-0.79721254822036725</c:v>
                </c:pt>
                <c:pt idx="305">
                  <c:v>-0.79709459676327554</c:v>
                </c:pt>
                <c:pt idx="306">
                  <c:v>-0.79705761826654653</c:v>
                </c:pt>
                <c:pt idx="307">
                  <c:v>-0.79557442612233831</c:v>
                </c:pt>
                <c:pt idx="308">
                  <c:v>-0.79212507109675068</c:v>
                </c:pt>
                <c:pt idx="309">
                  <c:v>-0.79072178111453095</c:v>
                </c:pt>
                <c:pt idx="310">
                  <c:v>-0.78193609487208071</c:v>
                </c:pt>
                <c:pt idx="311">
                  <c:v>-0.77863182865414948</c:v>
                </c:pt>
                <c:pt idx="312">
                  <c:v>-0.77551711926024136</c:v>
                </c:pt>
                <c:pt idx="313">
                  <c:v>-0.77334246860028066</c:v>
                </c:pt>
                <c:pt idx="314">
                  <c:v>-0.76918059581867482</c:v>
                </c:pt>
                <c:pt idx="315">
                  <c:v>-0.76653175559471098</c:v>
                </c:pt>
                <c:pt idx="316">
                  <c:v>-0.76103900725420792</c:v>
                </c:pt>
                <c:pt idx="317">
                  <c:v>-0.76097871436855047</c:v>
                </c:pt>
                <c:pt idx="318">
                  <c:v>-0.7589928142189305</c:v>
                </c:pt>
                <c:pt idx="319">
                  <c:v>-0.75871616148820575</c:v>
                </c:pt>
                <c:pt idx="320">
                  <c:v>-0.75852198911206137</c:v>
                </c:pt>
                <c:pt idx="321">
                  <c:v>-0.75126418647432025</c:v>
                </c:pt>
                <c:pt idx="322">
                  <c:v>-0.74514236004582435</c:v>
                </c:pt>
                <c:pt idx="323">
                  <c:v>-0.74367583571781126</c:v>
                </c:pt>
                <c:pt idx="324">
                  <c:v>-0.74341747372296574</c:v>
                </c:pt>
                <c:pt idx="325">
                  <c:v>-0.7428505223265891</c:v>
                </c:pt>
                <c:pt idx="326">
                  <c:v>-0.74106985552256055</c:v>
                </c:pt>
                <c:pt idx="327">
                  <c:v>-0.7383179628381118</c:v>
                </c:pt>
                <c:pt idx="328">
                  <c:v>-0.73661633848085117</c:v>
                </c:pt>
                <c:pt idx="329">
                  <c:v>-0.7361578383554952</c:v>
                </c:pt>
                <c:pt idx="330">
                  <c:v>-0.73594176867540551</c:v>
                </c:pt>
                <c:pt idx="331">
                  <c:v>-0.73430289333132159</c:v>
                </c:pt>
                <c:pt idx="332">
                  <c:v>-0.73036405980618335</c:v>
                </c:pt>
                <c:pt idx="333">
                  <c:v>-0.7301630997167502</c:v>
                </c:pt>
                <c:pt idx="334">
                  <c:v>-0.72810469907103637</c:v>
                </c:pt>
                <c:pt idx="335">
                  <c:v>-0.72749515886651428</c:v>
                </c:pt>
                <c:pt idx="336">
                  <c:v>-0.72619398839167515</c:v>
                </c:pt>
                <c:pt idx="337">
                  <c:v>-0.72592449697535788</c:v>
                </c:pt>
                <c:pt idx="338">
                  <c:v>-0.72591222163555147</c:v>
                </c:pt>
                <c:pt idx="339">
                  <c:v>-0.72250285546419091</c:v>
                </c:pt>
                <c:pt idx="340">
                  <c:v>-0.71980606449294804</c:v>
                </c:pt>
                <c:pt idx="341">
                  <c:v>-0.71631368705368381</c:v>
                </c:pt>
                <c:pt idx="342">
                  <c:v>-0.71598885620590902</c:v>
                </c:pt>
                <c:pt idx="343">
                  <c:v>-0.71490550151828647</c:v>
                </c:pt>
                <c:pt idx="344">
                  <c:v>-0.71419790854143772</c:v>
                </c:pt>
                <c:pt idx="345">
                  <c:v>-0.70761858054909088</c:v>
                </c:pt>
                <c:pt idx="346">
                  <c:v>-0.70680629082241653</c:v>
                </c:pt>
                <c:pt idx="347">
                  <c:v>-0.70554373230474521</c:v>
                </c:pt>
                <c:pt idx="348">
                  <c:v>-0.70231707391198317</c:v>
                </c:pt>
                <c:pt idx="349">
                  <c:v>-0.70192904540048939</c:v>
                </c:pt>
                <c:pt idx="350">
                  <c:v>-0.70157207185898141</c:v>
                </c:pt>
                <c:pt idx="351">
                  <c:v>-0.70122684301760574</c:v>
                </c:pt>
                <c:pt idx="352">
                  <c:v>-0.69949488981508934</c:v>
                </c:pt>
                <c:pt idx="353">
                  <c:v>-0.69841123275254702</c:v>
                </c:pt>
                <c:pt idx="354">
                  <c:v>-0.69146800832855526</c:v>
                </c:pt>
                <c:pt idx="355">
                  <c:v>-0.68817977272493014</c:v>
                </c:pt>
                <c:pt idx="356">
                  <c:v>-0.68346822857985434</c:v>
                </c:pt>
                <c:pt idx="357">
                  <c:v>-0.68278968023243425</c:v>
                </c:pt>
                <c:pt idx="358">
                  <c:v>-0.67974777870180614</c:v>
                </c:pt>
                <c:pt idx="359">
                  <c:v>-0.67956406006873504</c:v>
                </c:pt>
                <c:pt idx="360">
                  <c:v>-0.67527761144894538</c:v>
                </c:pt>
                <c:pt idx="361">
                  <c:v>-0.67487195428744173</c:v>
                </c:pt>
                <c:pt idx="362">
                  <c:v>-0.67409076665251522</c:v>
                </c:pt>
                <c:pt idx="363">
                  <c:v>-0.66524031843716691</c:v>
                </c:pt>
                <c:pt idx="364">
                  <c:v>-0.66455870111768978</c:v>
                </c:pt>
                <c:pt idx="365">
                  <c:v>-0.66100528189473029</c:v>
                </c:pt>
                <c:pt idx="366">
                  <c:v>-0.66072138025689253</c:v>
                </c:pt>
                <c:pt idx="367">
                  <c:v>-0.65089685758370475</c:v>
                </c:pt>
                <c:pt idx="368">
                  <c:v>-0.65060543475110411</c:v>
                </c:pt>
                <c:pt idx="369">
                  <c:v>-0.64956438445779552</c:v>
                </c:pt>
                <c:pt idx="370">
                  <c:v>-0.64725317098580093</c:v>
                </c:pt>
                <c:pt idx="371">
                  <c:v>-0.64271283568494231</c:v>
                </c:pt>
                <c:pt idx="372">
                  <c:v>-0.6420358430830988</c:v>
                </c:pt>
                <c:pt idx="373">
                  <c:v>-0.64126672805389029</c:v>
                </c:pt>
                <c:pt idx="374">
                  <c:v>-0.63980931082964476</c:v>
                </c:pt>
                <c:pt idx="375">
                  <c:v>-0.63807361207895852</c:v>
                </c:pt>
                <c:pt idx="376">
                  <c:v>-0.63751406076187545</c:v>
                </c:pt>
                <c:pt idx="377">
                  <c:v>-0.63654914642326477</c:v>
                </c:pt>
                <c:pt idx="378">
                  <c:v>-0.63605416231155265</c:v>
                </c:pt>
                <c:pt idx="379">
                  <c:v>-0.63457535150867905</c:v>
                </c:pt>
                <c:pt idx="380">
                  <c:v>-0.63428883885306364</c:v>
                </c:pt>
                <c:pt idx="381">
                  <c:v>-0.63361045284813888</c:v>
                </c:pt>
                <c:pt idx="382">
                  <c:v>-0.62822624705487418</c:v>
                </c:pt>
                <c:pt idx="383">
                  <c:v>-0.62482615116762641</c:v>
                </c:pt>
                <c:pt idx="384">
                  <c:v>-0.62272221751252343</c:v>
                </c:pt>
                <c:pt idx="385">
                  <c:v>-0.61959499633196957</c:v>
                </c:pt>
                <c:pt idx="386">
                  <c:v>-0.61821927102813745</c:v>
                </c:pt>
                <c:pt idx="387">
                  <c:v>-0.61644658222307103</c:v>
                </c:pt>
                <c:pt idx="388">
                  <c:v>-0.61421945141925205</c:v>
                </c:pt>
                <c:pt idx="389">
                  <c:v>-0.61413691378631852</c:v>
                </c:pt>
                <c:pt idx="390">
                  <c:v>-0.61313761544588541</c:v>
                </c:pt>
                <c:pt idx="391">
                  <c:v>-0.60985227705489142</c:v>
                </c:pt>
                <c:pt idx="392">
                  <c:v>-0.60932070762868662</c:v>
                </c:pt>
                <c:pt idx="393">
                  <c:v>-0.6093115950249729</c:v>
                </c:pt>
                <c:pt idx="394">
                  <c:v>-0.60590301082771403</c:v>
                </c:pt>
                <c:pt idx="395">
                  <c:v>-0.60520984283617851</c:v>
                </c:pt>
                <c:pt idx="396">
                  <c:v>-0.60508084975728549</c:v>
                </c:pt>
                <c:pt idx="397">
                  <c:v>-0.60253262064445434</c:v>
                </c:pt>
                <c:pt idx="398">
                  <c:v>-0.60152498624841499</c:v>
                </c:pt>
                <c:pt idx="399">
                  <c:v>-0.60046792625930956</c:v>
                </c:pt>
                <c:pt idx="400">
                  <c:v>-0.59936595603501652</c:v>
                </c:pt>
                <c:pt idx="401">
                  <c:v>-0.59216243217500686</c:v>
                </c:pt>
                <c:pt idx="402">
                  <c:v>-0.58964780058256083</c:v>
                </c:pt>
                <c:pt idx="403">
                  <c:v>-0.58922355471291588</c:v>
                </c:pt>
                <c:pt idx="404">
                  <c:v>-0.58740895880638355</c:v>
                </c:pt>
                <c:pt idx="405">
                  <c:v>-0.58242415562533167</c:v>
                </c:pt>
                <c:pt idx="406">
                  <c:v>-0.58234887612569175</c:v>
                </c:pt>
                <c:pt idx="407">
                  <c:v>-0.58072638101573748</c:v>
                </c:pt>
                <c:pt idx="408">
                  <c:v>-0.57465737791624172</c:v>
                </c:pt>
                <c:pt idx="409">
                  <c:v>-0.57276507658476883</c:v>
                </c:pt>
                <c:pt idx="410">
                  <c:v>-0.5725965460425616</c:v>
                </c:pt>
                <c:pt idx="411">
                  <c:v>-0.57120222281356892</c:v>
                </c:pt>
                <c:pt idx="412">
                  <c:v>-0.57042069836592901</c:v>
                </c:pt>
                <c:pt idx="413">
                  <c:v>-0.56998395779132482</c:v>
                </c:pt>
                <c:pt idx="414">
                  <c:v>-0.56855605332066284</c:v>
                </c:pt>
                <c:pt idx="415">
                  <c:v>-0.56792977648932008</c:v>
                </c:pt>
                <c:pt idx="416">
                  <c:v>-0.56406855167537395</c:v>
                </c:pt>
                <c:pt idx="417">
                  <c:v>-0.56287672829393809</c:v>
                </c:pt>
                <c:pt idx="418">
                  <c:v>-0.56279579667904311</c:v>
                </c:pt>
                <c:pt idx="419">
                  <c:v>-0.56038873958878166</c:v>
                </c:pt>
                <c:pt idx="420">
                  <c:v>-0.55982497928829689</c:v>
                </c:pt>
                <c:pt idx="421">
                  <c:v>-0.55944120375480566</c:v>
                </c:pt>
                <c:pt idx="422">
                  <c:v>-0.55930489367306124</c:v>
                </c:pt>
                <c:pt idx="423">
                  <c:v>-0.55869484340411346</c:v>
                </c:pt>
                <c:pt idx="424">
                  <c:v>-0.55819038373494112</c:v>
                </c:pt>
                <c:pt idx="425">
                  <c:v>-0.55811891720225248</c:v>
                </c:pt>
                <c:pt idx="426">
                  <c:v>-0.55684466485067363</c:v>
                </c:pt>
                <c:pt idx="427">
                  <c:v>-0.55253039621355571</c:v>
                </c:pt>
                <c:pt idx="428">
                  <c:v>-0.55224635582269033</c:v>
                </c:pt>
                <c:pt idx="429">
                  <c:v>-0.5513870061462911</c:v>
                </c:pt>
                <c:pt idx="430">
                  <c:v>-0.55035232193750461</c:v>
                </c:pt>
                <c:pt idx="431">
                  <c:v>-0.54945086631217699</c:v>
                </c:pt>
                <c:pt idx="432">
                  <c:v>-0.54903142888438405</c:v>
                </c:pt>
                <c:pt idx="433">
                  <c:v>-0.54857427925052948</c:v>
                </c:pt>
                <c:pt idx="434">
                  <c:v>-0.54779545105407668</c:v>
                </c:pt>
                <c:pt idx="435">
                  <c:v>-0.54615783871585555</c:v>
                </c:pt>
                <c:pt idx="436">
                  <c:v>-0.54583245592742524</c:v>
                </c:pt>
                <c:pt idx="437">
                  <c:v>-0.54559059432246759</c:v>
                </c:pt>
                <c:pt idx="438">
                  <c:v>-0.54254225695123626</c:v>
                </c:pt>
                <c:pt idx="439">
                  <c:v>-0.53932116518799167</c:v>
                </c:pt>
                <c:pt idx="440">
                  <c:v>-0.53930990219916664</c:v>
                </c:pt>
                <c:pt idx="441">
                  <c:v>-0.53723510791721762</c:v>
                </c:pt>
                <c:pt idx="442">
                  <c:v>-0.53686636239047725</c:v>
                </c:pt>
                <c:pt idx="443">
                  <c:v>-0.53550072176883701</c:v>
                </c:pt>
                <c:pt idx="444">
                  <c:v>-0.5354957117515512</c:v>
                </c:pt>
                <c:pt idx="445">
                  <c:v>-0.53322448702300296</c:v>
                </c:pt>
                <c:pt idx="446">
                  <c:v>-0.53282936088017241</c:v>
                </c:pt>
                <c:pt idx="447">
                  <c:v>-0.53175556832364079</c:v>
                </c:pt>
                <c:pt idx="448">
                  <c:v>-0.53125839738810154</c:v>
                </c:pt>
                <c:pt idx="449">
                  <c:v>-0.52999719583868399</c:v>
                </c:pt>
                <c:pt idx="450">
                  <c:v>-0.52890940283609644</c:v>
                </c:pt>
                <c:pt idx="451">
                  <c:v>-0.52786456712378715</c:v>
                </c:pt>
                <c:pt idx="452">
                  <c:v>-0.52682749442007837</c:v>
                </c:pt>
                <c:pt idx="453">
                  <c:v>-0.52674126588624326</c:v>
                </c:pt>
                <c:pt idx="454">
                  <c:v>-0.52539104060649322</c:v>
                </c:pt>
                <c:pt idx="455">
                  <c:v>-0.52519721774048678</c:v>
                </c:pt>
                <c:pt idx="456">
                  <c:v>-0.52385643935361026</c:v>
                </c:pt>
                <c:pt idx="457">
                  <c:v>-0.52385556795554633</c:v>
                </c:pt>
                <c:pt idx="458">
                  <c:v>-0.52372383880018225</c:v>
                </c:pt>
                <c:pt idx="459">
                  <c:v>-0.52283108152250746</c:v>
                </c:pt>
                <c:pt idx="460">
                  <c:v>-0.52105140938028316</c:v>
                </c:pt>
                <c:pt idx="461">
                  <c:v>-0.52061742430941571</c:v>
                </c:pt>
                <c:pt idx="462">
                  <c:v>-0.51747995373396782</c:v>
                </c:pt>
                <c:pt idx="463">
                  <c:v>-0.51657444600337477</c:v>
                </c:pt>
                <c:pt idx="464">
                  <c:v>-0.51576433211903372</c:v>
                </c:pt>
                <c:pt idx="465">
                  <c:v>-0.51148486585706554</c:v>
                </c:pt>
                <c:pt idx="466">
                  <c:v>-0.50723819597918152</c:v>
                </c:pt>
                <c:pt idx="467">
                  <c:v>-0.50601393645428716</c:v>
                </c:pt>
                <c:pt idx="468">
                  <c:v>-0.50201612888831604</c:v>
                </c:pt>
                <c:pt idx="469">
                  <c:v>-0.50100835493675311</c:v>
                </c:pt>
                <c:pt idx="470">
                  <c:v>-0.49882295940463117</c:v>
                </c:pt>
                <c:pt idx="471">
                  <c:v>-0.498766031320105</c:v>
                </c:pt>
                <c:pt idx="472">
                  <c:v>-0.49874790182182599</c:v>
                </c:pt>
                <c:pt idx="473">
                  <c:v>-0.49146906589859535</c:v>
                </c:pt>
                <c:pt idx="474">
                  <c:v>-0.48966277267082026</c:v>
                </c:pt>
                <c:pt idx="475">
                  <c:v>-0.48883242868963805</c:v>
                </c:pt>
                <c:pt idx="476">
                  <c:v>-0.48814133125453008</c:v>
                </c:pt>
                <c:pt idx="477">
                  <c:v>-0.48514801074491309</c:v>
                </c:pt>
                <c:pt idx="478">
                  <c:v>-0.48056610957060858</c:v>
                </c:pt>
                <c:pt idx="479">
                  <c:v>-0.47643916992541907</c:v>
                </c:pt>
                <c:pt idx="480">
                  <c:v>-0.47579466828175476</c:v>
                </c:pt>
                <c:pt idx="481">
                  <c:v>-0.47360673991397956</c:v>
                </c:pt>
                <c:pt idx="482">
                  <c:v>-0.47160105457004381</c:v>
                </c:pt>
                <c:pt idx="483">
                  <c:v>-0.47081919531884908</c:v>
                </c:pt>
                <c:pt idx="484">
                  <c:v>-0.47016683664416881</c:v>
                </c:pt>
                <c:pt idx="485">
                  <c:v>-0.47002183559237776</c:v>
                </c:pt>
                <c:pt idx="486">
                  <c:v>-0.46904500897628698</c:v>
                </c:pt>
                <c:pt idx="487">
                  <c:v>-0.46894723531655086</c:v>
                </c:pt>
                <c:pt idx="488">
                  <c:v>-0.46810971553752295</c:v>
                </c:pt>
                <c:pt idx="489">
                  <c:v>-0.46620079254697061</c:v>
                </c:pt>
                <c:pt idx="490">
                  <c:v>-0.46428879075929619</c:v>
                </c:pt>
                <c:pt idx="491">
                  <c:v>-0.46423638876866502</c:v>
                </c:pt>
                <c:pt idx="492">
                  <c:v>-0.46350620806653192</c:v>
                </c:pt>
                <c:pt idx="493">
                  <c:v>-0.46337847907813451</c:v>
                </c:pt>
                <c:pt idx="494">
                  <c:v>-0.46319635952419019</c:v>
                </c:pt>
                <c:pt idx="495">
                  <c:v>-0.46284835928286333</c:v>
                </c:pt>
                <c:pt idx="496">
                  <c:v>-0.46086605024638216</c:v>
                </c:pt>
                <c:pt idx="497">
                  <c:v>-0.45992128691636874</c:v>
                </c:pt>
                <c:pt idx="498">
                  <c:v>-0.45807584443925109</c:v>
                </c:pt>
                <c:pt idx="499">
                  <c:v>-0.45754278583808483</c:v>
                </c:pt>
                <c:pt idx="500">
                  <c:v>-0.4574006887888275</c:v>
                </c:pt>
                <c:pt idx="501">
                  <c:v>-0.45453383724784496</c:v>
                </c:pt>
                <c:pt idx="502">
                  <c:v>-0.45379405883138146</c:v>
                </c:pt>
                <c:pt idx="503">
                  <c:v>-0.45167313182800556</c:v>
                </c:pt>
                <c:pt idx="504">
                  <c:v>-0.45051851684558691</c:v>
                </c:pt>
                <c:pt idx="505">
                  <c:v>-0.44964640985438886</c:v>
                </c:pt>
                <c:pt idx="506">
                  <c:v>-0.44834537711872874</c:v>
                </c:pt>
                <c:pt idx="507">
                  <c:v>-0.44716677939776289</c:v>
                </c:pt>
                <c:pt idx="508">
                  <c:v>-0.4456575522181272</c:v>
                </c:pt>
                <c:pt idx="509">
                  <c:v>-0.44536184153736091</c:v>
                </c:pt>
                <c:pt idx="510">
                  <c:v>-0.44006240152794474</c:v>
                </c:pt>
                <c:pt idx="511">
                  <c:v>-0.43391033492525694</c:v>
                </c:pt>
                <c:pt idx="512">
                  <c:v>-0.43377304847852194</c:v>
                </c:pt>
                <c:pt idx="513">
                  <c:v>-0.43357215255303555</c:v>
                </c:pt>
                <c:pt idx="514">
                  <c:v>-0.42912476187827231</c:v>
                </c:pt>
                <c:pt idx="515">
                  <c:v>-0.42749135975805513</c:v>
                </c:pt>
                <c:pt idx="516">
                  <c:v>-0.42319797342259291</c:v>
                </c:pt>
                <c:pt idx="517">
                  <c:v>-0.42158033578761578</c:v>
                </c:pt>
                <c:pt idx="518">
                  <c:v>-0.41789020104608426</c:v>
                </c:pt>
                <c:pt idx="519">
                  <c:v>-0.41631338122925499</c:v>
                </c:pt>
                <c:pt idx="520">
                  <c:v>-0.41623633725021991</c:v>
                </c:pt>
                <c:pt idx="521">
                  <c:v>-0.41573645357717853</c:v>
                </c:pt>
                <c:pt idx="522">
                  <c:v>-0.41322781095874722</c:v>
                </c:pt>
                <c:pt idx="523">
                  <c:v>-0.41120769536895035</c:v>
                </c:pt>
                <c:pt idx="524">
                  <c:v>-0.41011748643798468</c:v>
                </c:pt>
                <c:pt idx="525">
                  <c:v>-0.40734214667531904</c:v>
                </c:pt>
                <c:pt idx="526">
                  <c:v>-0.40559720858899212</c:v>
                </c:pt>
                <c:pt idx="527">
                  <c:v>-0.40091555392878575</c:v>
                </c:pt>
                <c:pt idx="528">
                  <c:v>-0.40074862579903292</c:v>
                </c:pt>
                <c:pt idx="529">
                  <c:v>-0.39979859932248785</c:v>
                </c:pt>
                <c:pt idx="530">
                  <c:v>-0.39868012725967222</c:v>
                </c:pt>
                <c:pt idx="531">
                  <c:v>-0.39774475641614687</c:v>
                </c:pt>
                <c:pt idx="532">
                  <c:v>-0.39717670232623309</c:v>
                </c:pt>
                <c:pt idx="533">
                  <c:v>-0.39264805251702878</c:v>
                </c:pt>
                <c:pt idx="534">
                  <c:v>-0.39263009210644328</c:v>
                </c:pt>
                <c:pt idx="535">
                  <c:v>-0.38732606918134682</c:v>
                </c:pt>
                <c:pt idx="536">
                  <c:v>-0.38702173209259888</c:v>
                </c:pt>
                <c:pt idx="537">
                  <c:v>-0.38684042623294579</c:v>
                </c:pt>
                <c:pt idx="538">
                  <c:v>-0.38657691894758794</c:v>
                </c:pt>
                <c:pt idx="539">
                  <c:v>-0.38352545695072709</c:v>
                </c:pt>
                <c:pt idx="540">
                  <c:v>-0.38266599953113684</c:v>
                </c:pt>
                <c:pt idx="541">
                  <c:v>-0.38206194002394422</c:v>
                </c:pt>
                <c:pt idx="542">
                  <c:v>-0.37796846474950124</c:v>
                </c:pt>
                <c:pt idx="543">
                  <c:v>-0.37763383387733407</c:v>
                </c:pt>
                <c:pt idx="544">
                  <c:v>-0.3774936622094146</c:v>
                </c:pt>
                <c:pt idx="545">
                  <c:v>-0.37716363083391435</c:v>
                </c:pt>
                <c:pt idx="546">
                  <c:v>-0.37422541588170716</c:v>
                </c:pt>
                <c:pt idx="547">
                  <c:v>-0.37299876493496614</c:v>
                </c:pt>
                <c:pt idx="548">
                  <c:v>-0.37267821918824917</c:v>
                </c:pt>
                <c:pt idx="549">
                  <c:v>-0.37148447246541039</c:v>
                </c:pt>
                <c:pt idx="550">
                  <c:v>-0.37120591959556004</c:v>
                </c:pt>
                <c:pt idx="551">
                  <c:v>-0.36890607921964497</c:v>
                </c:pt>
                <c:pt idx="552">
                  <c:v>-0.35893250593320331</c:v>
                </c:pt>
                <c:pt idx="553">
                  <c:v>-0.35760483529214049</c:v>
                </c:pt>
                <c:pt idx="554">
                  <c:v>-0.3571745764493795</c:v>
                </c:pt>
                <c:pt idx="555">
                  <c:v>-0.35565257174487952</c:v>
                </c:pt>
                <c:pt idx="556">
                  <c:v>-0.35358603535200156</c:v>
                </c:pt>
                <c:pt idx="557">
                  <c:v>-0.35256907384353287</c:v>
                </c:pt>
                <c:pt idx="558">
                  <c:v>-0.35199168588723584</c:v>
                </c:pt>
                <c:pt idx="559">
                  <c:v>-0.35077975911865855</c:v>
                </c:pt>
                <c:pt idx="560">
                  <c:v>-0.34965748023949844</c:v>
                </c:pt>
                <c:pt idx="561">
                  <c:v>-0.34665627222514483</c:v>
                </c:pt>
                <c:pt idx="562">
                  <c:v>-0.3423571016993176</c:v>
                </c:pt>
                <c:pt idx="563">
                  <c:v>-0.34193302429402861</c:v>
                </c:pt>
                <c:pt idx="564">
                  <c:v>-0.34143932018305734</c:v>
                </c:pt>
                <c:pt idx="565">
                  <c:v>-0.3407565494126148</c:v>
                </c:pt>
                <c:pt idx="566">
                  <c:v>-0.34070833686784741</c:v>
                </c:pt>
                <c:pt idx="567">
                  <c:v>-0.34062366590244603</c:v>
                </c:pt>
                <c:pt idx="568">
                  <c:v>-0.3405780076378363</c:v>
                </c:pt>
                <c:pt idx="569">
                  <c:v>-0.33994190473435693</c:v>
                </c:pt>
                <c:pt idx="570">
                  <c:v>-0.33915287907925268</c:v>
                </c:pt>
                <c:pt idx="571">
                  <c:v>-0.33903620914241106</c:v>
                </c:pt>
                <c:pt idx="572">
                  <c:v>-0.33438921569475033</c:v>
                </c:pt>
                <c:pt idx="573">
                  <c:v>-0.33414898960855144</c:v>
                </c:pt>
                <c:pt idx="574">
                  <c:v>-0.33312604603791407</c:v>
                </c:pt>
                <c:pt idx="575">
                  <c:v>-0.3323050449779148</c:v>
                </c:pt>
                <c:pt idx="576">
                  <c:v>-0.33206758942688619</c:v>
                </c:pt>
                <c:pt idx="577">
                  <c:v>-0.32933603801089512</c:v>
                </c:pt>
                <c:pt idx="578">
                  <c:v>-0.32852071905209129</c:v>
                </c:pt>
                <c:pt idx="579">
                  <c:v>-0.32791291425726521</c:v>
                </c:pt>
                <c:pt idx="580">
                  <c:v>-0.32614164092214343</c:v>
                </c:pt>
                <c:pt idx="581">
                  <c:v>-0.32555306527942718</c:v>
                </c:pt>
                <c:pt idx="582">
                  <c:v>-0.32344949317188881</c:v>
                </c:pt>
                <c:pt idx="583">
                  <c:v>-0.32279159852218631</c:v>
                </c:pt>
                <c:pt idx="584">
                  <c:v>-0.32106015906073404</c:v>
                </c:pt>
                <c:pt idx="585">
                  <c:v>-0.31923937910407557</c:v>
                </c:pt>
                <c:pt idx="586">
                  <c:v>-0.31913210498290134</c:v>
                </c:pt>
                <c:pt idx="587">
                  <c:v>-0.31861857578558306</c:v>
                </c:pt>
                <c:pt idx="588">
                  <c:v>-0.31845345498054739</c:v>
                </c:pt>
                <c:pt idx="589">
                  <c:v>-0.31696193800623867</c:v>
                </c:pt>
                <c:pt idx="590">
                  <c:v>-0.3165000833098352</c:v>
                </c:pt>
                <c:pt idx="591">
                  <c:v>-0.31579952259060518</c:v>
                </c:pt>
                <c:pt idx="592">
                  <c:v>-0.31414428801516664</c:v>
                </c:pt>
                <c:pt idx="593">
                  <c:v>-0.31127727088297735</c:v>
                </c:pt>
                <c:pt idx="594">
                  <c:v>-0.31053203253865014</c:v>
                </c:pt>
                <c:pt idx="595">
                  <c:v>-0.31016724542618201</c:v>
                </c:pt>
                <c:pt idx="596">
                  <c:v>-0.3091049548626586</c:v>
                </c:pt>
                <c:pt idx="597">
                  <c:v>-0.30852975880176026</c:v>
                </c:pt>
                <c:pt idx="598">
                  <c:v>-0.30421125913823127</c:v>
                </c:pt>
                <c:pt idx="599">
                  <c:v>-0.30325091492920242</c:v>
                </c:pt>
                <c:pt idx="600">
                  <c:v>-0.30303822435016903</c:v>
                </c:pt>
                <c:pt idx="601">
                  <c:v>-0.30214526488004373</c:v>
                </c:pt>
                <c:pt idx="602">
                  <c:v>-0.29980103103961719</c:v>
                </c:pt>
                <c:pt idx="603">
                  <c:v>-0.29769442285614045</c:v>
                </c:pt>
                <c:pt idx="604">
                  <c:v>-0.29725602016442992</c:v>
                </c:pt>
                <c:pt idx="605">
                  <c:v>-0.29693079125117705</c:v>
                </c:pt>
                <c:pt idx="606">
                  <c:v>-0.29047617755895305</c:v>
                </c:pt>
                <c:pt idx="607">
                  <c:v>-0.28861262193054066</c:v>
                </c:pt>
                <c:pt idx="608">
                  <c:v>-0.28834254103048124</c:v>
                </c:pt>
                <c:pt idx="609">
                  <c:v>-0.28708503895050974</c:v>
                </c:pt>
                <c:pt idx="610">
                  <c:v>-0.28653359563588643</c:v>
                </c:pt>
                <c:pt idx="611">
                  <c:v>-0.28650963612972413</c:v>
                </c:pt>
                <c:pt idx="612">
                  <c:v>-0.28506417902857184</c:v>
                </c:pt>
                <c:pt idx="613">
                  <c:v>-0.28414607958222099</c:v>
                </c:pt>
                <c:pt idx="614">
                  <c:v>-0.27991116905418378</c:v>
                </c:pt>
                <c:pt idx="615">
                  <c:v>-0.27987217570266443</c:v>
                </c:pt>
                <c:pt idx="616">
                  <c:v>-0.27933298789180283</c:v>
                </c:pt>
                <c:pt idx="617">
                  <c:v>-0.2787301380018809</c:v>
                </c:pt>
                <c:pt idx="618">
                  <c:v>-0.27809792371166742</c:v>
                </c:pt>
                <c:pt idx="619">
                  <c:v>-0.27791106217407591</c:v>
                </c:pt>
                <c:pt idx="620">
                  <c:v>-0.27532921838131508</c:v>
                </c:pt>
                <c:pt idx="621">
                  <c:v>-0.27471796991549446</c:v>
                </c:pt>
                <c:pt idx="622">
                  <c:v>-0.27464443227695667</c:v>
                </c:pt>
                <c:pt idx="623">
                  <c:v>-0.26919248524487588</c:v>
                </c:pt>
                <c:pt idx="624">
                  <c:v>-0.26910562581431735</c:v>
                </c:pt>
                <c:pt idx="625">
                  <c:v>-0.26879350642066624</c:v>
                </c:pt>
                <c:pt idx="626">
                  <c:v>-0.26858783424559107</c:v>
                </c:pt>
                <c:pt idx="627">
                  <c:v>-0.26385288809310714</c:v>
                </c:pt>
                <c:pt idx="628">
                  <c:v>-0.26095438556288114</c:v>
                </c:pt>
                <c:pt idx="629">
                  <c:v>-0.26071722230990113</c:v>
                </c:pt>
                <c:pt idx="630">
                  <c:v>-0.26054491697731719</c:v>
                </c:pt>
                <c:pt idx="631">
                  <c:v>-0.2602346195657641</c:v>
                </c:pt>
                <c:pt idx="632">
                  <c:v>-0.25985532721758181</c:v>
                </c:pt>
                <c:pt idx="633">
                  <c:v>-0.25791118110765732</c:v>
                </c:pt>
                <c:pt idx="634">
                  <c:v>-0.25778981527301958</c:v>
                </c:pt>
                <c:pt idx="635">
                  <c:v>-0.25763214018209746</c:v>
                </c:pt>
                <c:pt idx="636">
                  <c:v>-0.2551753338576585</c:v>
                </c:pt>
                <c:pt idx="637">
                  <c:v>-0.25443928915247022</c:v>
                </c:pt>
                <c:pt idx="638">
                  <c:v>-0.25174297406387913</c:v>
                </c:pt>
                <c:pt idx="639">
                  <c:v>-0.25061415170702783</c:v>
                </c:pt>
                <c:pt idx="640">
                  <c:v>-0.2484709717588886</c:v>
                </c:pt>
                <c:pt idx="641">
                  <c:v>-0.24530258765372495</c:v>
                </c:pt>
                <c:pt idx="642">
                  <c:v>-0.24314671221614731</c:v>
                </c:pt>
                <c:pt idx="643">
                  <c:v>-0.24109897697914559</c:v>
                </c:pt>
                <c:pt idx="644">
                  <c:v>-0.24083153510978253</c:v>
                </c:pt>
                <c:pt idx="645">
                  <c:v>-0.23990269888066798</c:v>
                </c:pt>
                <c:pt idx="646">
                  <c:v>-0.23752967568907229</c:v>
                </c:pt>
                <c:pt idx="647">
                  <c:v>-0.23737866348438633</c:v>
                </c:pt>
                <c:pt idx="648">
                  <c:v>-0.23736527818292694</c:v>
                </c:pt>
                <c:pt idx="649">
                  <c:v>-0.2370629638717533</c:v>
                </c:pt>
                <c:pt idx="650">
                  <c:v>-0.23574546436591023</c:v>
                </c:pt>
                <c:pt idx="651">
                  <c:v>-0.2336982652340811</c:v>
                </c:pt>
                <c:pt idx="652">
                  <c:v>-0.23254720167250728</c:v>
                </c:pt>
                <c:pt idx="653">
                  <c:v>-0.23167569708722335</c:v>
                </c:pt>
                <c:pt idx="654">
                  <c:v>-0.2301368082869544</c:v>
                </c:pt>
                <c:pt idx="655">
                  <c:v>-0.22885274775019068</c:v>
                </c:pt>
                <c:pt idx="656">
                  <c:v>-0.22678367458949542</c:v>
                </c:pt>
                <c:pt idx="657">
                  <c:v>-0.22297340975456509</c:v>
                </c:pt>
                <c:pt idx="658">
                  <c:v>-0.22116595607911477</c:v>
                </c:pt>
                <c:pt idx="659">
                  <c:v>-0.22089993790099516</c:v>
                </c:pt>
                <c:pt idx="660">
                  <c:v>-0.21873814819509227</c:v>
                </c:pt>
                <c:pt idx="661">
                  <c:v>-0.21599580331459622</c:v>
                </c:pt>
                <c:pt idx="662">
                  <c:v>-0.21532584412512956</c:v>
                </c:pt>
                <c:pt idx="663">
                  <c:v>-0.21504143609642187</c:v>
                </c:pt>
                <c:pt idx="664">
                  <c:v>-0.21469636615060905</c:v>
                </c:pt>
                <c:pt idx="665">
                  <c:v>-0.2103643955081671</c:v>
                </c:pt>
                <c:pt idx="666">
                  <c:v>-0.21000108530763542</c:v>
                </c:pt>
                <c:pt idx="667">
                  <c:v>-0.20946603689665469</c:v>
                </c:pt>
                <c:pt idx="668">
                  <c:v>-0.20769156118988907</c:v>
                </c:pt>
                <c:pt idx="669">
                  <c:v>-0.20740506040012352</c:v>
                </c:pt>
                <c:pt idx="670">
                  <c:v>-0.20719457733297092</c:v>
                </c:pt>
                <c:pt idx="671">
                  <c:v>-0.20664549727805018</c:v>
                </c:pt>
                <c:pt idx="672">
                  <c:v>-0.2061012254330824</c:v>
                </c:pt>
                <c:pt idx="673">
                  <c:v>-0.20558385031389373</c:v>
                </c:pt>
                <c:pt idx="674">
                  <c:v>-0.20443975191762306</c:v>
                </c:pt>
                <c:pt idx="675">
                  <c:v>-0.20248667870541415</c:v>
                </c:pt>
                <c:pt idx="676">
                  <c:v>-0.2015206466753606</c:v>
                </c:pt>
                <c:pt idx="677">
                  <c:v>-0.20029435954556174</c:v>
                </c:pt>
                <c:pt idx="678">
                  <c:v>-0.20019868822505826</c:v>
                </c:pt>
                <c:pt idx="679">
                  <c:v>-0.19981777935733991</c:v>
                </c:pt>
                <c:pt idx="680">
                  <c:v>-0.19871013874527257</c:v>
                </c:pt>
                <c:pt idx="681">
                  <c:v>-0.19797696471475082</c:v>
                </c:pt>
                <c:pt idx="682">
                  <c:v>-0.196188002775815</c:v>
                </c:pt>
                <c:pt idx="683">
                  <c:v>-0.19577988237706995</c:v>
                </c:pt>
                <c:pt idx="684">
                  <c:v>-0.19501331367430347</c:v>
                </c:pt>
                <c:pt idx="685">
                  <c:v>-0.1930751177101101</c:v>
                </c:pt>
                <c:pt idx="686">
                  <c:v>-0.18915627648940722</c:v>
                </c:pt>
                <c:pt idx="687">
                  <c:v>-0.18852159050734707</c:v>
                </c:pt>
                <c:pt idx="688">
                  <c:v>-0.18842578243852012</c:v>
                </c:pt>
                <c:pt idx="689">
                  <c:v>-0.18834626802110582</c:v>
                </c:pt>
                <c:pt idx="690">
                  <c:v>-0.18788057981404235</c:v>
                </c:pt>
                <c:pt idx="691">
                  <c:v>-0.18609387195089369</c:v>
                </c:pt>
                <c:pt idx="692">
                  <c:v>-0.18213935108247467</c:v>
                </c:pt>
                <c:pt idx="693">
                  <c:v>-0.1801943831006729</c:v>
                </c:pt>
                <c:pt idx="694">
                  <c:v>-0.17934334309615141</c:v>
                </c:pt>
                <c:pt idx="695">
                  <c:v>-0.17899809866607017</c:v>
                </c:pt>
                <c:pt idx="696">
                  <c:v>-0.17697942731169247</c:v>
                </c:pt>
                <c:pt idx="697">
                  <c:v>-0.17658873009430254</c:v>
                </c:pt>
                <c:pt idx="698">
                  <c:v>-0.17469820264092001</c:v>
                </c:pt>
                <c:pt idx="699">
                  <c:v>-0.17393837762214023</c:v>
                </c:pt>
                <c:pt idx="700">
                  <c:v>-0.17361674885912015</c:v>
                </c:pt>
                <c:pt idx="701">
                  <c:v>-0.17279688466531981</c:v>
                </c:pt>
                <c:pt idx="702">
                  <c:v>-0.17217392816806079</c:v>
                </c:pt>
                <c:pt idx="703">
                  <c:v>-0.17183320090680237</c:v>
                </c:pt>
                <c:pt idx="704">
                  <c:v>-0.17161494087345178</c:v>
                </c:pt>
                <c:pt idx="705">
                  <c:v>-0.1680207681379069</c:v>
                </c:pt>
                <c:pt idx="706">
                  <c:v>-0.16771046130257192</c:v>
                </c:pt>
                <c:pt idx="707">
                  <c:v>-0.1674429440519257</c:v>
                </c:pt>
                <c:pt idx="708">
                  <c:v>-0.16731600897796303</c:v>
                </c:pt>
                <c:pt idx="709">
                  <c:v>-0.16570372716203502</c:v>
                </c:pt>
                <c:pt idx="710">
                  <c:v>-0.16262029784462714</c:v>
                </c:pt>
                <c:pt idx="711">
                  <c:v>-0.16241664462029351</c:v>
                </c:pt>
                <c:pt idx="712">
                  <c:v>-0.16116132406562719</c:v>
                </c:pt>
                <c:pt idx="713">
                  <c:v>-0.16110952059533049</c:v>
                </c:pt>
                <c:pt idx="714">
                  <c:v>-0.16015430536466521</c:v>
                </c:pt>
                <c:pt idx="715">
                  <c:v>-0.16012540731108391</c:v>
                </c:pt>
                <c:pt idx="716">
                  <c:v>-0.15849551549974875</c:v>
                </c:pt>
                <c:pt idx="717">
                  <c:v>-0.15749707020362619</c:v>
                </c:pt>
                <c:pt idx="718">
                  <c:v>-0.15639731260051548</c:v>
                </c:pt>
                <c:pt idx="719">
                  <c:v>-0.1553032300070058</c:v>
                </c:pt>
                <c:pt idx="720">
                  <c:v>-0.15473610874154492</c:v>
                </c:pt>
                <c:pt idx="721">
                  <c:v>-0.15443666955143454</c:v>
                </c:pt>
                <c:pt idx="722">
                  <c:v>-0.15287020108891058</c:v>
                </c:pt>
                <c:pt idx="723">
                  <c:v>-0.14614147349613868</c:v>
                </c:pt>
                <c:pt idx="724">
                  <c:v>-0.14197784413260156</c:v>
                </c:pt>
                <c:pt idx="725">
                  <c:v>-0.14187828350052506</c:v>
                </c:pt>
                <c:pt idx="726">
                  <c:v>-0.13771363345724955</c:v>
                </c:pt>
                <c:pt idx="727">
                  <c:v>-0.13732410218517035</c:v>
                </c:pt>
                <c:pt idx="728">
                  <c:v>-0.13246467928915875</c:v>
                </c:pt>
                <c:pt idx="729">
                  <c:v>-0.13183557759857961</c:v>
                </c:pt>
                <c:pt idx="730">
                  <c:v>-0.13106858732814447</c:v>
                </c:pt>
                <c:pt idx="731">
                  <c:v>-0.12972628088268975</c:v>
                </c:pt>
                <c:pt idx="732">
                  <c:v>-0.12779860322647116</c:v>
                </c:pt>
                <c:pt idx="733">
                  <c:v>-0.12719377734309936</c:v>
                </c:pt>
                <c:pt idx="734">
                  <c:v>-0.12581137368304479</c:v>
                </c:pt>
                <c:pt idx="735">
                  <c:v>-0.12494059505914423</c:v>
                </c:pt>
                <c:pt idx="736">
                  <c:v>-0.12449740393192799</c:v>
                </c:pt>
                <c:pt idx="737">
                  <c:v>-0.12425299414353798</c:v>
                </c:pt>
                <c:pt idx="738">
                  <c:v>-0.12346332783037514</c:v>
                </c:pt>
                <c:pt idx="739">
                  <c:v>-0.12160261987589634</c:v>
                </c:pt>
                <c:pt idx="740">
                  <c:v>-0.12107802809718018</c:v>
                </c:pt>
                <c:pt idx="741">
                  <c:v>-0.12106044236598147</c:v>
                </c:pt>
                <c:pt idx="742">
                  <c:v>-0.12077309935380103</c:v>
                </c:pt>
                <c:pt idx="743">
                  <c:v>-0.12029468133653046</c:v>
                </c:pt>
                <c:pt idx="744">
                  <c:v>-0.11993634817590412</c:v>
                </c:pt>
                <c:pt idx="745">
                  <c:v>-0.11959088388885611</c:v>
                </c:pt>
                <c:pt idx="746">
                  <c:v>-0.11911566938042409</c:v>
                </c:pt>
                <c:pt idx="747">
                  <c:v>-0.117204335962814</c:v>
                </c:pt>
                <c:pt idx="748">
                  <c:v>-0.11670034529535306</c:v>
                </c:pt>
                <c:pt idx="749">
                  <c:v>-0.11523390625493084</c:v>
                </c:pt>
                <c:pt idx="750">
                  <c:v>-0.11130204972594822</c:v>
                </c:pt>
                <c:pt idx="751">
                  <c:v>-0.11018630111112306</c:v>
                </c:pt>
                <c:pt idx="752">
                  <c:v>-0.10990506396678719</c:v>
                </c:pt>
                <c:pt idx="753">
                  <c:v>-0.10831217717756166</c:v>
                </c:pt>
                <c:pt idx="754">
                  <c:v>-0.10437016760238535</c:v>
                </c:pt>
                <c:pt idx="755">
                  <c:v>-0.10265286158873253</c:v>
                </c:pt>
                <c:pt idx="756">
                  <c:v>-0.10075906837585046</c:v>
                </c:pt>
                <c:pt idx="757">
                  <c:v>-0.10020185241549144</c:v>
                </c:pt>
                <c:pt idx="758">
                  <c:v>-0.10007633292612432</c:v>
                </c:pt>
                <c:pt idx="759">
                  <c:v>-0.10001631629427141</c:v>
                </c:pt>
                <c:pt idx="760">
                  <c:v>-9.8746209195641949E-2</c:v>
                </c:pt>
                <c:pt idx="761">
                  <c:v>-9.6902167508654088E-2</c:v>
                </c:pt>
                <c:pt idx="762">
                  <c:v>-9.6391880367691349E-2</c:v>
                </c:pt>
                <c:pt idx="763">
                  <c:v>-9.4560039156767473E-2</c:v>
                </c:pt>
                <c:pt idx="764">
                  <c:v>-9.4517833044181501E-2</c:v>
                </c:pt>
                <c:pt idx="765">
                  <c:v>-9.2764702919865605E-2</c:v>
                </c:pt>
                <c:pt idx="766">
                  <c:v>-9.1959016562363147E-2</c:v>
                </c:pt>
                <c:pt idx="767">
                  <c:v>-9.158980302676141E-2</c:v>
                </c:pt>
                <c:pt idx="768">
                  <c:v>-8.9672503812348175E-2</c:v>
                </c:pt>
                <c:pt idx="769">
                  <c:v>-8.7892202092477292E-2</c:v>
                </c:pt>
                <c:pt idx="770">
                  <c:v>-8.607273015118834E-2</c:v>
                </c:pt>
                <c:pt idx="771">
                  <c:v>-8.5298246106403713E-2</c:v>
                </c:pt>
                <c:pt idx="772">
                  <c:v>-8.5111537295019371E-2</c:v>
                </c:pt>
                <c:pt idx="773">
                  <c:v>-8.4129706778899735E-2</c:v>
                </c:pt>
                <c:pt idx="774">
                  <c:v>-8.3830285772046667E-2</c:v>
                </c:pt>
                <c:pt idx="775">
                  <c:v>-8.0976569211174035E-2</c:v>
                </c:pt>
                <c:pt idx="776">
                  <c:v>-7.7690658044504285E-2</c:v>
                </c:pt>
                <c:pt idx="777">
                  <c:v>-7.5798931814058557E-2</c:v>
                </c:pt>
                <c:pt idx="778">
                  <c:v>-7.5091554362231389E-2</c:v>
                </c:pt>
                <c:pt idx="779">
                  <c:v>-7.3119559620875935E-2</c:v>
                </c:pt>
                <c:pt idx="780">
                  <c:v>-7.1105334008832302E-2</c:v>
                </c:pt>
                <c:pt idx="781">
                  <c:v>-6.8946830962208897E-2</c:v>
                </c:pt>
                <c:pt idx="782">
                  <c:v>-6.6552819564052526E-2</c:v>
                </c:pt>
                <c:pt idx="783">
                  <c:v>-6.5109966989123844E-2</c:v>
                </c:pt>
                <c:pt idx="784">
                  <c:v>-6.5055469012904099E-2</c:v>
                </c:pt>
                <c:pt idx="785">
                  <c:v>-6.3716603247631218E-2</c:v>
                </c:pt>
                <c:pt idx="786">
                  <c:v>-6.0220669490788928E-2</c:v>
                </c:pt>
                <c:pt idx="787">
                  <c:v>-5.9829175399221113E-2</c:v>
                </c:pt>
                <c:pt idx="788">
                  <c:v>-5.775324328785561E-2</c:v>
                </c:pt>
                <c:pt idx="789">
                  <c:v>-5.5213864352770897E-2</c:v>
                </c:pt>
                <c:pt idx="790">
                  <c:v>-5.480020482843953E-2</c:v>
                </c:pt>
                <c:pt idx="791">
                  <c:v>-5.4303968973709989E-2</c:v>
                </c:pt>
                <c:pt idx="792">
                  <c:v>-5.3592127938842396E-2</c:v>
                </c:pt>
                <c:pt idx="793">
                  <c:v>-5.324525681330413E-2</c:v>
                </c:pt>
                <c:pt idx="794">
                  <c:v>-5.1499606620470553E-2</c:v>
                </c:pt>
                <c:pt idx="795">
                  <c:v>-4.988504861864989E-2</c:v>
                </c:pt>
                <c:pt idx="796">
                  <c:v>-4.9884098600324125E-2</c:v>
                </c:pt>
                <c:pt idx="797">
                  <c:v>-4.9390506154422177E-2</c:v>
                </c:pt>
                <c:pt idx="798">
                  <c:v>-4.7802209911054147E-2</c:v>
                </c:pt>
                <c:pt idx="799">
                  <c:v>-4.7578332963686111E-2</c:v>
                </c:pt>
                <c:pt idx="800">
                  <c:v>-4.3121764402256194E-2</c:v>
                </c:pt>
                <c:pt idx="801">
                  <c:v>-4.275580994652154E-2</c:v>
                </c:pt>
                <c:pt idx="802">
                  <c:v>-4.1224526583330631E-2</c:v>
                </c:pt>
                <c:pt idx="803">
                  <c:v>-3.7784054295082574E-2</c:v>
                </c:pt>
                <c:pt idx="804">
                  <c:v>-3.6243240209500802E-2</c:v>
                </c:pt>
                <c:pt idx="805">
                  <c:v>-3.3190548710559709E-2</c:v>
                </c:pt>
                <c:pt idx="806">
                  <c:v>-3.2248375039751573E-2</c:v>
                </c:pt>
                <c:pt idx="807">
                  <c:v>-3.0203758205264192E-2</c:v>
                </c:pt>
                <c:pt idx="808">
                  <c:v>-3.015231294136865E-2</c:v>
                </c:pt>
                <c:pt idx="809">
                  <c:v>-2.983411631973493E-2</c:v>
                </c:pt>
                <c:pt idx="810">
                  <c:v>-2.9170369981215728E-2</c:v>
                </c:pt>
                <c:pt idx="811">
                  <c:v>-2.8346699088615521E-2</c:v>
                </c:pt>
                <c:pt idx="812">
                  <c:v>-2.7221090122299386E-2</c:v>
                </c:pt>
                <c:pt idx="813">
                  <c:v>-2.6017996876954358E-2</c:v>
                </c:pt>
                <c:pt idx="814">
                  <c:v>-2.4679675800073325E-2</c:v>
                </c:pt>
                <c:pt idx="815">
                  <c:v>-2.1792949975999985E-2</c:v>
                </c:pt>
                <c:pt idx="816">
                  <c:v>-2.072881593993902E-2</c:v>
                </c:pt>
                <c:pt idx="817">
                  <c:v>-1.9724224139025741E-2</c:v>
                </c:pt>
                <c:pt idx="818">
                  <c:v>-1.691839655022442E-2</c:v>
                </c:pt>
                <c:pt idx="819">
                  <c:v>-1.0507793247511613E-2</c:v>
                </c:pt>
                <c:pt idx="820">
                  <c:v>-9.9813567190465014E-3</c:v>
                </c:pt>
                <c:pt idx="821">
                  <c:v>-9.0321126090352217E-3</c:v>
                </c:pt>
                <c:pt idx="822">
                  <c:v>-8.7634046468547319E-3</c:v>
                </c:pt>
                <c:pt idx="823">
                  <c:v>-7.1924273651732167E-3</c:v>
                </c:pt>
                <c:pt idx="824">
                  <c:v>-5.1411327437265938E-3</c:v>
                </c:pt>
                <c:pt idx="825">
                  <c:v>-3.1671201173950293E-3</c:v>
                </c:pt>
                <c:pt idx="826">
                  <c:v>-2.5341619407907847E-3</c:v>
                </c:pt>
                <c:pt idx="827">
                  <c:v>3.4345426111546235E-4</c:v>
                </c:pt>
                <c:pt idx="828">
                  <c:v>5.8270207973663488E-3</c:v>
                </c:pt>
                <c:pt idx="829">
                  <c:v>6.029439245795909E-3</c:v>
                </c:pt>
                <c:pt idx="830">
                  <c:v>6.1063818713268294E-3</c:v>
                </c:pt>
                <c:pt idx="831">
                  <c:v>8.4081673202769467E-3</c:v>
                </c:pt>
                <c:pt idx="832">
                  <c:v>8.4374550164360816E-3</c:v>
                </c:pt>
                <c:pt idx="833">
                  <c:v>8.8264646569742745E-3</c:v>
                </c:pt>
                <c:pt idx="834">
                  <c:v>1.2250845603556547E-2</c:v>
                </c:pt>
                <c:pt idx="835">
                  <c:v>1.6520178275993801E-2</c:v>
                </c:pt>
                <c:pt idx="836">
                  <c:v>1.7512820698774866E-2</c:v>
                </c:pt>
                <c:pt idx="837">
                  <c:v>1.7660764229763874E-2</c:v>
                </c:pt>
                <c:pt idx="838">
                  <c:v>1.7832911604489805E-2</c:v>
                </c:pt>
                <c:pt idx="839">
                  <c:v>1.7962859118689598E-2</c:v>
                </c:pt>
                <c:pt idx="840">
                  <c:v>1.8970712167542095E-2</c:v>
                </c:pt>
                <c:pt idx="841">
                  <c:v>1.9056417219724751E-2</c:v>
                </c:pt>
                <c:pt idx="842">
                  <c:v>1.9305920719934762E-2</c:v>
                </c:pt>
                <c:pt idx="843">
                  <c:v>1.9566647322315757E-2</c:v>
                </c:pt>
                <c:pt idx="844">
                  <c:v>1.9793522003019218E-2</c:v>
                </c:pt>
                <c:pt idx="845">
                  <c:v>2.3002732570924778E-2</c:v>
                </c:pt>
                <c:pt idx="846">
                  <c:v>2.3422436364106937E-2</c:v>
                </c:pt>
                <c:pt idx="847">
                  <c:v>2.426124789574402E-2</c:v>
                </c:pt>
                <c:pt idx="848">
                  <c:v>2.6194123323146204E-2</c:v>
                </c:pt>
                <c:pt idx="849">
                  <c:v>2.7524244347139976E-2</c:v>
                </c:pt>
                <c:pt idx="850">
                  <c:v>2.7989450782444584E-2</c:v>
                </c:pt>
                <c:pt idx="851">
                  <c:v>2.9081901264690721E-2</c:v>
                </c:pt>
                <c:pt idx="852">
                  <c:v>3.0978491661154208E-2</c:v>
                </c:pt>
                <c:pt idx="853">
                  <c:v>3.1260550079240342E-2</c:v>
                </c:pt>
                <c:pt idx="854">
                  <c:v>3.192608256306962E-2</c:v>
                </c:pt>
                <c:pt idx="855">
                  <c:v>3.6249050438618979E-2</c:v>
                </c:pt>
                <c:pt idx="856">
                  <c:v>3.6512657036517973E-2</c:v>
                </c:pt>
                <c:pt idx="857">
                  <c:v>3.7834137341650337E-2</c:v>
                </c:pt>
                <c:pt idx="858">
                  <c:v>3.8316484588924858E-2</c:v>
                </c:pt>
                <c:pt idx="859">
                  <c:v>3.8914081111811154E-2</c:v>
                </c:pt>
                <c:pt idx="860">
                  <c:v>3.9937585782585147E-2</c:v>
                </c:pt>
                <c:pt idx="861">
                  <c:v>4.1100799057405657E-2</c:v>
                </c:pt>
                <c:pt idx="862">
                  <c:v>4.4700069221284694E-2</c:v>
                </c:pt>
                <c:pt idx="863">
                  <c:v>4.5456591153585413E-2</c:v>
                </c:pt>
                <c:pt idx="864">
                  <c:v>4.8634307950197853E-2</c:v>
                </c:pt>
                <c:pt idx="865">
                  <c:v>4.9200910057824718E-2</c:v>
                </c:pt>
                <c:pt idx="866">
                  <c:v>4.9468085138808758E-2</c:v>
                </c:pt>
                <c:pt idx="867">
                  <c:v>5.1063305166924214E-2</c:v>
                </c:pt>
                <c:pt idx="868">
                  <c:v>5.1634940483861254E-2</c:v>
                </c:pt>
                <c:pt idx="869">
                  <c:v>5.190624183340975E-2</c:v>
                </c:pt>
                <c:pt idx="870">
                  <c:v>5.2966893986273703E-2</c:v>
                </c:pt>
                <c:pt idx="871">
                  <c:v>5.4758384049553507E-2</c:v>
                </c:pt>
                <c:pt idx="872">
                  <c:v>5.5427727607509761E-2</c:v>
                </c:pt>
                <c:pt idx="873">
                  <c:v>5.6337362326177441E-2</c:v>
                </c:pt>
                <c:pt idx="874">
                  <c:v>5.6801726715678645E-2</c:v>
                </c:pt>
                <c:pt idx="875">
                  <c:v>5.8281796198830123E-2</c:v>
                </c:pt>
                <c:pt idx="876">
                  <c:v>6.2514965812746251E-2</c:v>
                </c:pt>
                <c:pt idx="877">
                  <c:v>6.3549492544484013E-2</c:v>
                </c:pt>
                <c:pt idx="878">
                  <c:v>6.4635414187768914E-2</c:v>
                </c:pt>
                <c:pt idx="879">
                  <c:v>6.481004448125903E-2</c:v>
                </c:pt>
                <c:pt idx="880">
                  <c:v>6.6468513333966445E-2</c:v>
                </c:pt>
                <c:pt idx="881">
                  <c:v>6.8675988795714085E-2</c:v>
                </c:pt>
                <c:pt idx="882">
                  <c:v>6.8797795619932392E-2</c:v>
                </c:pt>
                <c:pt idx="883">
                  <c:v>7.0023531517939372E-2</c:v>
                </c:pt>
                <c:pt idx="884">
                  <c:v>7.219687133884109E-2</c:v>
                </c:pt>
                <c:pt idx="885">
                  <c:v>7.2997811012540631E-2</c:v>
                </c:pt>
                <c:pt idx="886">
                  <c:v>7.3199419145212649E-2</c:v>
                </c:pt>
                <c:pt idx="887">
                  <c:v>7.4558757074830243E-2</c:v>
                </c:pt>
                <c:pt idx="888">
                  <c:v>7.6404724663229742E-2</c:v>
                </c:pt>
                <c:pt idx="889">
                  <c:v>7.6470852694808369E-2</c:v>
                </c:pt>
                <c:pt idx="890">
                  <c:v>7.7813825244520157E-2</c:v>
                </c:pt>
                <c:pt idx="891">
                  <c:v>7.9195864639831012E-2</c:v>
                </c:pt>
                <c:pt idx="892">
                  <c:v>8.0090610054618053E-2</c:v>
                </c:pt>
                <c:pt idx="893">
                  <c:v>8.4492801913452584E-2</c:v>
                </c:pt>
                <c:pt idx="894">
                  <c:v>8.6109643160189236E-2</c:v>
                </c:pt>
                <c:pt idx="895">
                  <c:v>8.6544461853535801E-2</c:v>
                </c:pt>
                <c:pt idx="896">
                  <c:v>8.8932611117249302E-2</c:v>
                </c:pt>
                <c:pt idx="897">
                  <c:v>9.0479929585662963E-2</c:v>
                </c:pt>
                <c:pt idx="898">
                  <c:v>9.0483723991918383E-2</c:v>
                </c:pt>
                <c:pt idx="899">
                  <c:v>9.0944707518648762E-2</c:v>
                </c:pt>
                <c:pt idx="900">
                  <c:v>9.1035927049421386E-2</c:v>
                </c:pt>
                <c:pt idx="901">
                  <c:v>9.258116295840671E-2</c:v>
                </c:pt>
                <c:pt idx="902">
                  <c:v>9.2699276861928359E-2</c:v>
                </c:pt>
                <c:pt idx="903">
                  <c:v>9.474646731360814E-2</c:v>
                </c:pt>
                <c:pt idx="904">
                  <c:v>0.10089991588709231</c:v>
                </c:pt>
                <c:pt idx="905">
                  <c:v>0.10210244229007794</c:v>
                </c:pt>
                <c:pt idx="906">
                  <c:v>0.10221479491494798</c:v>
                </c:pt>
                <c:pt idx="907">
                  <c:v>0.10423495499164349</c:v>
                </c:pt>
                <c:pt idx="908">
                  <c:v>0.10526342578485759</c:v>
                </c:pt>
                <c:pt idx="909">
                  <c:v>0.11025049790518522</c:v>
                </c:pt>
                <c:pt idx="910">
                  <c:v>0.11079914251731877</c:v>
                </c:pt>
                <c:pt idx="911">
                  <c:v>0.11342762855043388</c:v>
                </c:pt>
                <c:pt idx="912">
                  <c:v>0.11371627096248542</c:v>
                </c:pt>
                <c:pt idx="913">
                  <c:v>0.11407279745801735</c:v>
                </c:pt>
                <c:pt idx="914">
                  <c:v>0.11690317491563391</c:v>
                </c:pt>
                <c:pt idx="915">
                  <c:v>0.11766215510502193</c:v>
                </c:pt>
                <c:pt idx="916">
                  <c:v>0.11993804306408919</c:v>
                </c:pt>
                <c:pt idx="917">
                  <c:v>0.12052241745549795</c:v>
                </c:pt>
                <c:pt idx="918">
                  <c:v>0.12199276656104752</c:v>
                </c:pt>
                <c:pt idx="919">
                  <c:v>0.12501349237600753</c:v>
                </c:pt>
                <c:pt idx="920">
                  <c:v>0.1260849740419058</c:v>
                </c:pt>
                <c:pt idx="921">
                  <c:v>0.12667735911111305</c:v>
                </c:pt>
                <c:pt idx="922">
                  <c:v>0.12801940753548446</c:v>
                </c:pt>
                <c:pt idx="923">
                  <c:v>0.12843425541014836</c:v>
                </c:pt>
                <c:pt idx="924">
                  <c:v>0.13196888733796364</c:v>
                </c:pt>
                <c:pt idx="925">
                  <c:v>0.13478331735096552</c:v>
                </c:pt>
                <c:pt idx="926">
                  <c:v>0.13537314588423696</c:v>
                </c:pt>
                <c:pt idx="927">
                  <c:v>0.1365782586028966</c:v>
                </c:pt>
                <c:pt idx="928">
                  <c:v>0.14233826658708645</c:v>
                </c:pt>
                <c:pt idx="929">
                  <c:v>0.14265752657027481</c:v>
                </c:pt>
                <c:pt idx="930">
                  <c:v>0.14364152071704589</c:v>
                </c:pt>
                <c:pt idx="931">
                  <c:v>0.14509758767560693</c:v>
                </c:pt>
                <c:pt idx="932">
                  <c:v>0.14830293334009603</c:v>
                </c:pt>
                <c:pt idx="933">
                  <c:v>0.15142537769968076</c:v>
                </c:pt>
                <c:pt idx="934">
                  <c:v>0.15299864926503154</c:v>
                </c:pt>
                <c:pt idx="935">
                  <c:v>0.15514644519054183</c:v>
                </c:pt>
                <c:pt idx="936">
                  <c:v>0.15569291640440952</c:v>
                </c:pt>
                <c:pt idx="937">
                  <c:v>0.1622864371840777</c:v>
                </c:pt>
                <c:pt idx="938">
                  <c:v>0.16484127895643255</c:v>
                </c:pt>
                <c:pt idx="939">
                  <c:v>0.16539571606184181</c:v>
                </c:pt>
                <c:pt idx="940">
                  <c:v>0.16605799832503182</c:v>
                </c:pt>
                <c:pt idx="941">
                  <c:v>0.16719648217594898</c:v>
                </c:pt>
                <c:pt idx="942">
                  <c:v>0.16742628405469343</c:v>
                </c:pt>
                <c:pt idx="943">
                  <c:v>0.16754586903368021</c:v>
                </c:pt>
                <c:pt idx="944">
                  <c:v>0.16994681990148855</c:v>
                </c:pt>
                <c:pt idx="945">
                  <c:v>0.16995652865270386</c:v>
                </c:pt>
                <c:pt idx="946">
                  <c:v>0.17093363292970265</c:v>
                </c:pt>
                <c:pt idx="947">
                  <c:v>0.17130516363601478</c:v>
                </c:pt>
                <c:pt idx="948">
                  <c:v>0.17137139459338691</c:v>
                </c:pt>
                <c:pt idx="949">
                  <c:v>0.17301389471960835</c:v>
                </c:pt>
                <c:pt idx="950">
                  <c:v>0.17662956266477428</c:v>
                </c:pt>
                <c:pt idx="951">
                  <c:v>0.17972533929995393</c:v>
                </c:pt>
                <c:pt idx="952">
                  <c:v>0.18079542978579907</c:v>
                </c:pt>
                <c:pt idx="953">
                  <c:v>0.18129113940366121</c:v>
                </c:pt>
                <c:pt idx="954">
                  <c:v>0.18144563310260065</c:v>
                </c:pt>
                <c:pt idx="955">
                  <c:v>0.18146222648334254</c:v>
                </c:pt>
                <c:pt idx="956">
                  <c:v>0.18297136026215818</c:v>
                </c:pt>
                <c:pt idx="957">
                  <c:v>0.18331294617480129</c:v>
                </c:pt>
                <c:pt idx="958">
                  <c:v>0.18690054045717522</c:v>
                </c:pt>
                <c:pt idx="959">
                  <c:v>0.19141212997836787</c:v>
                </c:pt>
                <c:pt idx="960">
                  <c:v>0.19979224922767844</c:v>
                </c:pt>
                <c:pt idx="961">
                  <c:v>0.20033017874418096</c:v>
                </c:pt>
                <c:pt idx="962">
                  <c:v>0.20123114023931407</c:v>
                </c:pt>
                <c:pt idx="963">
                  <c:v>0.2015218293281546</c:v>
                </c:pt>
                <c:pt idx="964">
                  <c:v>0.20179642830114514</c:v>
                </c:pt>
                <c:pt idx="965">
                  <c:v>0.20190855572228453</c:v>
                </c:pt>
                <c:pt idx="966">
                  <c:v>0.20329612547095466</c:v>
                </c:pt>
                <c:pt idx="967">
                  <c:v>0.20430990664299428</c:v>
                </c:pt>
                <c:pt idx="968">
                  <c:v>0.2056058652611478</c:v>
                </c:pt>
                <c:pt idx="969">
                  <c:v>0.20699228049232496</c:v>
                </c:pt>
                <c:pt idx="970">
                  <c:v>0.21077130875160657</c:v>
                </c:pt>
                <c:pt idx="971">
                  <c:v>0.21478645870955623</c:v>
                </c:pt>
                <c:pt idx="972">
                  <c:v>0.21500762175232299</c:v>
                </c:pt>
                <c:pt idx="973">
                  <c:v>0.21972036853206445</c:v>
                </c:pt>
                <c:pt idx="974">
                  <c:v>0.2235059153769858</c:v>
                </c:pt>
                <c:pt idx="975">
                  <c:v>0.22454997126458329</c:v>
                </c:pt>
                <c:pt idx="976">
                  <c:v>0.22746177316701754</c:v>
                </c:pt>
                <c:pt idx="977">
                  <c:v>0.2312375498100708</c:v>
                </c:pt>
                <c:pt idx="978">
                  <c:v>0.23404984307562973</c:v>
                </c:pt>
                <c:pt idx="979">
                  <c:v>0.23425383559652047</c:v>
                </c:pt>
                <c:pt idx="980">
                  <c:v>0.23462701825685528</c:v>
                </c:pt>
                <c:pt idx="981">
                  <c:v>0.23778311019207232</c:v>
                </c:pt>
                <c:pt idx="982">
                  <c:v>0.2391234627906236</c:v>
                </c:pt>
                <c:pt idx="983">
                  <c:v>0.24021806622921071</c:v>
                </c:pt>
                <c:pt idx="984">
                  <c:v>0.24070484331505831</c:v>
                </c:pt>
                <c:pt idx="985">
                  <c:v>0.24089591874989316</c:v>
                </c:pt>
                <c:pt idx="986">
                  <c:v>0.24187537502527445</c:v>
                </c:pt>
                <c:pt idx="987">
                  <c:v>0.24204036798190057</c:v>
                </c:pt>
                <c:pt idx="988">
                  <c:v>0.24371102277128309</c:v>
                </c:pt>
                <c:pt idx="989">
                  <c:v>0.24386279073766257</c:v>
                </c:pt>
                <c:pt idx="990">
                  <c:v>0.24655661623815697</c:v>
                </c:pt>
                <c:pt idx="991">
                  <c:v>0.24768611881907873</c:v>
                </c:pt>
                <c:pt idx="992">
                  <c:v>0.24917353612136273</c:v>
                </c:pt>
                <c:pt idx="993">
                  <c:v>0.25076781945960636</c:v>
                </c:pt>
                <c:pt idx="994">
                  <c:v>0.25990259272073329</c:v>
                </c:pt>
                <c:pt idx="995">
                  <c:v>0.2611706342620036</c:v>
                </c:pt>
                <c:pt idx="996">
                  <c:v>0.26246976693272051</c:v>
                </c:pt>
                <c:pt idx="997">
                  <c:v>0.26288917614907226</c:v>
                </c:pt>
                <c:pt idx="998">
                  <c:v>0.26327111085423499</c:v>
                </c:pt>
                <c:pt idx="999">
                  <c:v>0.26394486368527231</c:v>
                </c:pt>
                <c:pt idx="1000">
                  <c:v>0.26412825135833917</c:v>
                </c:pt>
                <c:pt idx="1001">
                  <c:v>0.26612620121471331</c:v>
                </c:pt>
                <c:pt idx="1002">
                  <c:v>0.26660186681560738</c:v>
                </c:pt>
                <c:pt idx="1003">
                  <c:v>0.27076665953232137</c:v>
                </c:pt>
                <c:pt idx="1004">
                  <c:v>0.27174179034097418</c:v>
                </c:pt>
                <c:pt idx="1005">
                  <c:v>0.27228958714967955</c:v>
                </c:pt>
                <c:pt idx="1006">
                  <c:v>0.27265135751289077</c:v>
                </c:pt>
                <c:pt idx="1007">
                  <c:v>0.27308020860932158</c:v>
                </c:pt>
                <c:pt idx="1008">
                  <c:v>0.27633478946614154</c:v>
                </c:pt>
                <c:pt idx="1009">
                  <c:v>0.27681685984087206</c:v>
                </c:pt>
                <c:pt idx="1010">
                  <c:v>0.27751259946075502</c:v>
                </c:pt>
                <c:pt idx="1011">
                  <c:v>0.27783710153231433</c:v>
                </c:pt>
                <c:pt idx="1012">
                  <c:v>0.27954870516255803</c:v>
                </c:pt>
                <c:pt idx="1013">
                  <c:v>0.28086447703670564</c:v>
                </c:pt>
                <c:pt idx="1014">
                  <c:v>0.28220548385565947</c:v>
                </c:pt>
                <c:pt idx="1015">
                  <c:v>0.28317950674949788</c:v>
                </c:pt>
                <c:pt idx="1016">
                  <c:v>0.28479893568098597</c:v>
                </c:pt>
                <c:pt idx="1017">
                  <c:v>0.28653771491862162</c:v>
                </c:pt>
                <c:pt idx="1018">
                  <c:v>0.28657156959014146</c:v>
                </c:pt>
                <c:pt idx="1019">
                  <c:v>0.2876525062451023</c:v>
                </c:pt>
                <c:pt idx="1020">
                  <c:v>0.29048839910378987</c:v>
                </c:pt>
                <c:pt idx="1021">
                  <c:v>0.29174801548511814</c:v>
                </c:pt>
                <c:pt idx="1022">
                  <c:v>0.29586745838430628</c:v>
                </c:pt>
                <c:pt idx="1023">
                  <c:v>0.29586773756144918</c:v>
                </c:pt>
                <c:pt idx="1024">
                  <c:v>0.29627185097569553</c:v>
                </c:pt>
                <c:pt idx="1025">
                  <c:v>0.29851624165759549</c:v>
                </c:pt>
                <c:pt idx="1026">
                  <c:v>0.30017707042677355</c:v>
                </c:pt>
                <c:pt idx="1027">
                  <c:v>0.30080044904152231</c:v>
                </c:pt>
                <c:pt idx="1028">
                  <c:v>0.30324674809400542</c:v>
                </c:pt>
                <c:pt idx="1029">
                  <c:v>0.30430030748888248</c:v>
                </c:pt>
                <c:pt idx="1030">
                  <c:v>0.30991351478266127</c:v>
                </c:pt>
                <c:pt idx="1031">
                  <c:v>0.31145559066345074</c:v>
                </c:pt>
                <c:pt idx="1032">
                  <c:v>0.31505646546255067</c:v>
                </c:pt>
                <c:pt idx="1033">
                  <c:v>0.31586300353962027</c:v>
                </c:pt>
                <c:pt idx="1034">
                  <c:v>0.31739916284108016</c:v>
                </c:pt>
                <c:pt idx="1035">
                  <c:v>0.31787672696243763</c:v>
                </c:pt>
                <c:pt idx="1036">
                  <c:v>0.32295385437503926</c:v>
                </c:pt>
                <c:pt idx="1037">
                  <c:v>0.3231912688570156</c:v>
                </c:pt>
                <c:pt idx="1038">
                  <c:v>0.32391423455207319</c:v>
                </c:pt>
                <c:pt idx="1039">
                  <c:v>0.32580295423837996</c:v>
                </c:pt>
                <c:pt idx="1040">
                  <c:v>0.32636121625227843</c:v>
                </c:pt>
                <c:pt idx="1041">
                  <c:v>0.33139269506843533</c:v>
                </c:pt>
                <c:pt idx="1042">
                  <c:v>0.33144321073999938</c:v>
                </c:pt>
                <c:pt idx="1043">
                  <c:v>0.33731143528824886</c:v>
                </c:pt>
                <c:pt idx="1044">
                  <c:v>0.33769492824245823</c:v>
                </c:pt>
                <c:pt idx="1045">
                  <c:v>0.33987930202439948</c:v>
                </c:pt>
                <c:pt idx="1046">
                  <c:v>0.34102321891779036</c:v>
                </c:pt>
                <c:pt idx="1047">
                  <c:v>0.34423603341596648</c:v>
                </c:pt>
                <c:pt idx="1048">
                  <c:v>0.34615492348758792</c:v>
                </c:pt>
                <c:pt idx="1049">
                  <c:v>0.34691696907426578</c:v>
                </c:pt>
                <c:pt idx="1050">
                  <c:v>0.34848147787151851</c:v>
                </c:pt>
                <c:pt idx="1051">
                  <c:v>0.34988342458575222</c:v>
                </c:pt>
                <c:pt idx="1052">
                  <c:v>0.35004800367003036</c:v>
                </c:pt>
                <c:pt idx="1053">
                  <c:v>0.35064007299981703</c:v>
                </c:pt>
                <c:pt idx="1054">
                  <c:v>0.3511902525181439</c:v>
                </c:pt>
                <c:pt idx="1055">
                  <c:v>0.35185709421384259</c:v>
                </c:pt>
                <c:pt idx="1056">
                  <c:v>0.35214064313835503</c:v>
                </c:pt>
                <c:pt idx="1057">
                  <c:v>0.35273204189002294</c:v>
                </c:pt>
                <c:pt idx="1058">
                  <c:v>0.35602780165138875</c:v>
                </c:pt>
                <c:pt idx="1059">
                  <c:v>0.35756859416674475</c:v>
                </c:pt>
                <c:pt idx="1060">
                  <c:v>0.36014255471417717</c:v>
                </c:pt>
                <c:pt idx="1061">
                  <c:v>0.36051075921224929</c:v>
                </c:pt>
                <c:pt idx="1062">
                  <c:v>0.36525705451797941</c:v>
                </c:pt>
                <c:pt idx="1063">
                  <c:v>0.36657034056038812</c:v>
                </c:pt>
                <c:pt idx="1064">
                  <c:v>0.36747826789152899</c:v>
                </c:pt>
                <c:pt idx="1065">
                  <c:v>0.36751625858734538</c:v>
                </c:pt>
                <c:pt idx="1066">
                  <c:v>0.36864268006310502</c:v>
                </c:pt>
                <c:pt idx="1067">
                  <c:v>0.36991543792011716</c:v>
                </c:pt>
                <c:pt idx="1068">
                  <c:v>0.37291877658151662</c:v>
                </c:pt>
                <c:pt idx="1069">
                  <c:v>0.37639254625048979</c:v>
                </c:pt>
                <c:pt idx="1070">
                  <c:v>0.37984753945162381</c:v>
                </c:pt>
                <c:pt idx="1071">
                  <c:v>0.38037507492633565</c:v>
                </c:pt>
                <c:pt idx="1072">
                  <c:v>0.38077074650348031</c:v>
                </c:pt>
                <c:pt idx="1073">
                  <c:v>0.38102003461703726</c:v>
                </c:pt>
                <c:pt idx="1074">
                  <c:v>0.38152071491344225</c:v>
                </c:pt>
                <c:pt idx="1075">
                  <c:v>0.38426767217230712</c:v>
                </c:pt>
                <c:pt idx="1076">
                  <c:v>0.38831688340202136</c:v>
                </c:pt>
                <c:pt idx="1077">
                  <c:v>0.39042709557544736</c:v>
                </c:pt>
                <c:pt idx="1078">
                  <c:v>0.39340722313104948</c:v>
                </c:pt>
                <c:pt idx="1079">
                  <c:v>0.39691287706540446</c:v>
                </c:pt>
                <c:pt idx="1080">
                  <c:v>0.39854470768015715</c:v>
                </c:pt>
                <c:pt idx="1081">
                  <c:v>0.39864304385810989</c:v>
                </c:pt>
                <c:pt idx="1082">
                  <c:v>0.40206472754861089</c:v>
                </c:pt>
                <c:pt idx="1083">
                  <c:v>0.40210168722621592</c:v>
                </c:pt>
                <c:pt idx="1084">
                  <c:v>0.40219241797859923</c:v>
                </c:pt>
                <c:pt idx="1085">
                  <c:v>0.4025618011516055</c:v>
                </c:pt>
                <c:pt idx="1086">
                  <c:v>0.40419916250715332</c:v>
                </c:pt>
                <c:pt idx="1087">
                  <c:v>0.40848555695654248</c:v>
                </c:pt>
                <c:pt idx="1088">
                  <c:v>0.41018783407199161</c:v>
                </c:pt>
                <c:pt idx="1089">
                  <c:v>0.41338574016060597</c:v>
                </c:pt>
                <c:pt idx="1090">
                  <c:v>0.41778410493552159</c:v>
                </c:pt>
                <c:pt idx="1091">
                  <c:v>0.4204277165757847</c:v>
                </c:pt>
                <c:pt idx="1092">
                  <c:v>0.42125970892859588</c:v>
                </c:pt>
                <c:pt idx="1093">
                  <c:v>0.42257588898206638</c:v>
                </c:pt>
                <c:pt idx="1094">
                  <c:v>0.42352563950801819</c:v>
                </c:pt>
                <c:pt idx="1095">
                  <c:v>0.42715126284343774</c:v>
                </c:pt>
                <c:pt idx="1096">
                  <c:v>0.42719077669795857</c:v>
                </c:pt>
                <c:pt idx="1097">
                  <c:v>0.42742104363541972</c:v>
                </c:pt>
                <c:pt idx="1098">
                  <c:v>0.43073201596817906</c:v>
                </c:pt>
                <c:pt idx="1099">
                  <c:v>0.4314232074188622</c:v>
                </c:pt>
                <c:pt idx="1100">
                  <c:v>0.43192468036578485</c:v>
                </c:pt>
                <c:pt idx="1101">
                  <c:v>0.435041415803609</c:v>
                </c:pt>
                <c:pt idx="1102">
                  <c:v>0.43509537875664051</c:v>
                </c:pt>
                <c:pt idx="1103">
                  <c:v>0.4411682769341625</c:v>
                </c:pt>
                <c:pt idx="1104">
                  <c:v>0.44297373896843378</c:v>
                </c:pt>
                <c:pt idx="1105">
                  <c:v>0.44309363064661328</c:v>
                </c:pt>
                <c:pt idx="1106">
                  <c:v>0.44428948393916678</c:v>
                </c:pt>
                <c:pt idx="1107">
                  <c:v>0.4448512308662485</c:v>
                </c:pt>
                <c:pt idx="1108">
                  <c:v>0.44754482817858271</c:v>
                </c:pt>
                <c:pt idx="1109">
                  <c:v>0.44870848560791371</c:v>
                </c:pt>
                <c:pt idx="1110">
                  <c:v>0.45251907507011513</c:v>
                </c:pt>
                <c:pt idx="1111">
                  <c:v>0.45712190246063811</c:v>
                </c:pt>
                <c:pt idx="1112">
                  <c:v>0.4585514498530851</c:v>
                </c:pt>
                <c:pt idx="1113">
                  <c:v>0.45903534051016326</c:v>
                </c:pt>
                <c:pt idx="1114">
                  <c:v>0.45965676691300561</c:v>
                </c:pt>
                <c:pt idx="1115">
                  <c:v>0.46043075304652287</c:v>
                </c:pt>
                <c:pt idx="1116">
                  <c:v>0.46361835352270747</c:v>
                </c:pt>
                <c:pt idx="1117">
                  <c:v>0.46592995086752675</c:v>
                </c:pt>
                <c:pt idx="1118">
                  <c:v>0.4675098715314287</c:v>
                </c:pt>
                <c:pt idx="1119">
                  <c:v>0.47042015510302115</c:v>
                </c:pt>
                <c:pt idx="1120">
                  <c:v>0.47052469272819525</c:v>
                </c:pt>
                <c:pt idx="1121">
                  <c:v>0.47107243681103661</c:v>
                </c:pt>
                <c:pt idx="1122">
                  <c:v>0.47169388317161631</c:v>
                </c:pt>
                <c:pt idx="1123">
                  <c:v>0.47180261597749429</c:v>
                </c:pt>
                <c:pt idx="1124">
                  <c:v>0.47202899152377215</c:v>
                </c:pt>
                <c:pt idx="1125">
                  <c:v>0.47219207003402131</c:v>
                </c:pt>
                <c:pt idx="1126">
                  <c:v>0.47695757486836632</c:v>
                </c:pt>
                <c:pt idx="1127">
                  <c:v>0.47722117882404963</c:v>
                </c:pt>
                <c:pt idx="1128">
                  <c:v>0.47773846518780005</c:v>
                </c:pt>
                <c:pt idx="1129">
                  <c:v>0.4778969108560519</c:v>
                </c:pt>
                <c:pt idx="1130">
                  <c:v>0.47824882678174502</c:v>
                </c:pt>
                <c:pt idx="1131">
                  <c:v>0.47887180803831231</c:v>
                </c:pt>
                <c:pt idx="1132">
                  <c:v>0.47888656735601681</c:v>
                </c:pt>
                <c:pt idx="1133">
                  <c:v>0.47929008939774898</c:v>
                </c:pt>
                <c:pt idx="1134">
                  <c:v>0.48108245140303146</c:v>
                </c:pt>
                <c:pt idx="1135">
                  <c:v>0.48134222187075193</c:v>
                </c:pt>
                <c:pt idx="1136">
                  <c:v>0.48503346192229696</c:v>
                </c:pt>
                <c:pt idx="1137">
                  <c:v>0.48526585942310674</c:v>
                </c:pt>
                <c:pt idx="1138">
                  <c:v>0.48555114955147932</c:v>
                </c:pt>
                <c:pt idx="1139">
                  <c:v>0.48555993844692519</c:v>
                </c:pt>
                <c:pt idx="1140">
                  <c:v>0.48617493582075427</c:v>
                </c:pt>
                <c:pt idx="1141">
                  <c:v>0.49018351349548017</c:v>
                </c:pt>
                <c:pt idx="1142">
                  <c:v>0.49181169434413569</c:v>
                </c:pt>
                <c:pt idx="1143">
                  <c:v>0.49343734752100799</c:v>
                </c:pt>
                <c:pt idx="1144">
                  <c:v>0.49522012317682129</c:v>
                </c:pt>
                <c:pt idx="1145">
                  <c:v>0.49538347401549532</c:v>
                </c:pt>
                <c:pt idx="1146">
                  <c:v>0.4958538042146266</c:v>
                </c:pt>
                <c:pt idx="1147">
                  <c:v>0.49955731958735411</c:v>
                </c:pt>
                <c:pt idx="1148">
                  <c:v>0.50047762816732655</c:v>
                </c:pt>
                <c:pt idx="1149">
                  <c:v>0.50071666066094966</c:v>
                </c:pt>
                <c:pt idx="1150">
                  <c:v>0.50095291445386003</c:v>
                </c:pt>
                <c:pt idx="1151">
                  <c:v>0.50133190692219964</c:v>
                </c:pt>
                <c:pt idx="1152">
                  <c:v>0.50263325470209952</c:v>
                </c:pt>
                <c:pt idx="1153">
                  <c:v>0.50560572364822465</c:v>
                </c:pt>
                <c:pt idx="1154">
                  <c:v>0.50957994362288872</c:v>
                </c:pt>
                <c:pt idx="1155">
                  <c:v>0.51169391660779118</c:v>
                </c:pt>
                <c:pt idx="1156">
                  <c:v>0.51402822182283725</c:v>
                </c:pt>
                <c:pt idx="1157">
                  <c:v>0.51418684261097791</c:v>
                </c:pt>
                <c:pt idx="1158">
                  <c:v>0.5142186963182741</c:v>
                </c:pt>
                <c:pt idx="1159">
                  <c:v>0.51457766383929604</c:v>
                </c:pt>
                <c:pt idx="1160">
                  <c:v>0.51554984559592132</c:v>
                </c:pt>
                <c:pt idx="1161">
                  <c:v>0.51577410085509778</c:v>
                </c:pt>
                <c:pt idx="1162">
                  <c:v>0.51887520515296803</c:v>
                </c:pt>
                <c:pt idx="1163">
                  <c:v>0.5193865612747357</c:v>
                </c:pt>
                <c:pt idx="1164">
                  <c:v>0.52451058030154041</c:v>
                </c:pt>
                <c:pt idx="1165">
                  <c:v>0.52508481199481016</c:v>
                </c:pt>
                <c:pt idx="1166">
                  <c:v>0.52723050365505175</c:v>
                </c:pt>
                <c:pt idx="1167">
                  <c:v>0.52894557400436326</c:v>
                </c:pt>
                <c:pt idx="1168">
                  <c:v>0.52909499610973687</c:v>
                </c:pt>
                <c:pt idx="1169">
                  <c:v>0.52919856630938911</c:v>
                </c:pt>
                <c:pt idx="1170">
                  <c:v>0.53036691133589142</c:v>
                </c:pt>
                <c:pt idx="1171">
                  <c:v>0.5311468469932854</c:v>
                </c:pt>
                <c:pt idx="1172">
                  <c:v>0.53118807319151484</c:v>
                </c:pt>
                <c:pt idx="1173">
                  <c:v>0.53158703871952151</c:v>
                </c:pt>
                <c:pt idx="1174">
                  <c:v>0.53262867858607732</c:v>
                </c:pt>
                <c:pt idx="1175">
                  <c:v>0.53391118931405035</c:v>
                </c:pt>
                <c:pt idx="1176">
                  <c:v>0.53420489850132391</c:v>
                </c:pt>
                <c:pt idx="1177">
                  <c:v>0.53427993808565277</c:v>
                </c:pt>
                <c:pt idx="1178">
                  <c:v>0.53679277168334738</c:v>
                </c:pt>
                <c:pt idx="1179">
                  <c:v>0.54352514304390398</c:v>
                </c:pt>
                <c:pt idx="1180">
                  <c:v>0.54478736731716659</c:v>
                </c:pt>
                <c:pt idx="1181">
                  <c:v>0.54777201407116394</c:v>
                </c:pt>
                <c:pt idx="1182">
                  <c:v>0.55179567475106617</c:v>
                </c:pt>
                <c:pt idx="1183">
                  <c:v>0.55417647306307605</c:v>
                </c:pt>
                <c:pt idx="1184">
                  <c:v>0.55590015376579516</c:v>
                </c:pt>
                <c:pt idx="1185">
                  <c:v>0.55880225558130137</c:v>
                </c:pt>
                <c:pt idx="1186">
                  <c:v>0.55956050162385806</c:v>
                </c:pt>
                <c:pt idx="1187">
                  <c:v>0.56123203066357896</c:v>
                </c:pt>
                <c:pt idx="1188">
                  <c:v>0.56168569646855071</c:v>
                </c:pt>
                <c:pt idx="1189">
                  <c:v>0.56465084158933454</c:v>
                </c:pt>
                <c:pt idx="1190">
                  <c:v>0.56567466165088032</c:v>
                </c:pt>
                <c:pt idx="1191">
                  <c:v>0.56695278513002578</c:v>
                </c:pt>
                <c:pt idx="1192">
                  <c:v>0.56906067629310308</c:v>
                </c:pt>
                <c:pt idx="1193">
                  <c:v>0.56931771776715356</c:v>
                </c:pt>
                <c:pt idx="1194">
                  <c:v>0.57144031032566456</c:v>
                </c:pt>
                <c:pt idx="1195">
                  <c:v>0.57376472124240396</c:v>
                </c:pt>
                <c:pt idx="1196">
                  <c:v>0.574739135418049</c:v>
                </c:pt>
                <c:pt idx="1197">
                  <c:v>0.57842557625660718</c:v>
                </c:pt>
                <c:pt idx="1198">
                  <c:v>0.57858067797670121</c:v>
                </c:pt>
                <c:pt idx="1199">
                  <c:v>0.57920399748461393</c:v>
                </c:pt>
                <c:pt idx="1200">
                  <c:v>0.5794119282117175</c:v>
                </c:pt>
                <c:pt idx="1201">
                  <c:v>0.58034298799662132</c:v>
                </c:pt>
                <c:pt idx="1202">
                  <c:v>0.58139608201669379</c:v>
                </c:pt>
                <c:pt idx="1203">
                  <c:v>0.58324130070937363</c:v>
                </c:pt>
                <c:pt idx="1204">
                  <c:v>0.58328543789561094</c:v>
                </c:pt>
                <c:pt idx="1205">
                  <c:v>0.5838759641716651</c:v>
                </c:pt>
                <c:pt idx="1206">
                  <c:v>0.58396422288311411</c:v>
                </c:pt>
                <c:pt idx="1207">
                  <c:v>0.58447217398297924</c:v>
                </c:pt>
                <c:pt idx="1208">
                  <c:v>0.58656461909276858</c:v>
                </c:pt>
                <c:pt idx="1209">
                  <c:v>0.5867821916288235</c:v>
                </c:pt>
                <c:pt idx="1210">
                  <c:v>0.58678309155952924</c:v>
                </c:pt>
                <c:pt idx="1211">
                  <c:v>0.58739349966625676</c:v>
                </c:pt>
                <c:pt idx="1212">
                  <c:v>0.58773607377028836</c:v>
                </c:pt>
                <c:pt idx="1213">
                  <c:v>0.58779856706097078</c:v>
                </c:pt>
                <c:pt idx="1214">
                  <c:v>0.59060458650028469</c:v>
                </c:pt>
                <c:pt idx="1215">
                  <c:v>0.59131597181626572</c:v>
                </c:pt>
                <c:pt idx="1216">
                  <c:v>0.59292966886382936</c:v>
                </c:pt>
                <c:pt idx="1217">
                  <c:v>0.59474988743585944</c:v>
                </c:pt>
                <c:pt idx="1218">
                  <c:v>0.59676531253602738</c:v>
                </c:pt>
                <c:pt idx="1219">
                  <c:v>0.59761542716390326</c:v>
                </c:pt>
                <c:pt idx="1220">
                  <c:v>0.59833245757042508</c:v>
                </c:pt>
                <c:pt idx="1221">
                  <c:v>0.598658633835495</c:v>
                </c:pt>
                <c:pt idx="1222">
                  <c:v>0.60070796626073808</c:v>
                </c:pt>
                <c:pt idx="1223">
                  <c:v>0.60166637997438366</c:v>
                </c:pt>
                <c:pt idx="1224">
                  <c:v>0.60168546560317571</c:v>
                </c:pt>
                <c:pt idx="1225">
                  <c:v>0.60203407265306441</c:v>
                </c:pt>
                <c:pt idx="1226">
                  <c:v>0.60326794456211508</c:v>
                </c:pt>
                <c:pt idx="1227">
                  <c:v>0.6045675684299423</c:v>
                </c:pt>
                <c:pt idx="1228">
                  <c:v>0.60508705284220077</c:v>
                </c:pt>
                <c:pt idx="1229">
                  <c:v>0.61041424440039793</c:v>
                </c:pt>
                <c:pt idx="1230">
                  <c:v>0.61111098833948896</c:v>
                </c:pt>
                <c:pt idx="1231">
                  <c:v>0.61208958239022315</c:v>
                </c:pt>
                <c:pt idx="1232">
                  <c:v>0.61481966952757827</c:v>
                </c:pt>
                <c:pt idx="1233">
                  <c:v>0.61648528531091051</c:v>
                </c:pt>
                <c:pt idx="1234">
                  <c:v>0.61912904110751898</c:v>
                </c:pt>
                <c:pt idx="1235">
                  <c:v>0.62022762094856909</c:v>
                </c:pt>
                <c:pt idx="1236">
                  <c:v>0.63156936530513053</c:v>
                </c:pt>
                <c:pt idx="1237">
                  <c:v>0.63364028439445497</c:v>
                </c:pt>
                <c:pt idx="1238">
                  <c:v>0.63656720627355501</c:v>
                </c:pt>
                <c:pt idx="1239">
                  <c:v>0.6378576257603491</c:v>
                </c:pt>
                <c:pt idx="1240">
                  <c:v>0.63863314202671484</c:v>
                </c:pt>
                <c:pt idx="1241">
                  <c:v>0.63877555300161049</c:v>
                </c:pt>
                <c:pt idx="1242">
                  <c:v>0.63948058435979116</c:v>
                </c:pt>
                <c:pt idx="1243">
                  <c:v>0.6396713505127426</c:v>
                </c:pt>
                <c:pt idx="1244">
                  <c:v>0.63973152280081691</c:v>
                </c:pt>
                <c:pt idx="1245">
                  <c:v>0.6429069513204575</c:v>
                </c:pt>
                <c:pt idx="1246">
                  <c:v>0.64417716514417633</c:v>
                </c:pt>
                <c:pt idx="1247">
                  <c:v>0.64527064329706174</c:v>
                </c:pt>
                <c:pt idx="1248">
                  <c:v>0.64871346997292378</c:v>
                </c:pt>
                <c:pt idx="1249">
                  <c:v>0.64969420737413075</c:v>
                </c:pt>
                <c:pt idx="1250">
                  <c:v>0.65230994453938074</c:v>
                </c:pt>
                <c:pt idx="1251">
                  <c:v>0.65458222525773579</c:v>
                </c:pt>
                <c:pt idx="1252">
                  <c:v>0.65552797941796592</c:v>
                </c:pt>
                <c:pt idx="1253">
                  <c:v>0.65558091362669402</c:v>
                </c:pt>
                <c:pt idx="1254">
                  <c:v>0.65558919763902723</c:v>
                </c:pt>
                <c:pt idx="1255">
                  <c:v>0.65587364552537264</c:v>
                </c:pt>
                <c:pt idx="1256">
                  <c:v>0.65839144019968798</c:v>
                </c:pt>
                <c:pt idx="1257">
                  <c:v>0.65942880041164964</c:v>
                </c:pt>
                <c:pt idx="1258">
                  <c:v>0.66219986158014976</c:v>
                </c:pt>
                <c:pt idx="1259">
                  <c:v>0.66255140753818997</c:v>
                </c:pt>
                <c:pt idx="1260">
                  <c:v>0.66412916682642342</c:v>
                </c:pt>
                <c:pt idx="1261">
                  <c:v>0.66494608006355427</c:v>
                </c:pt>
                <c:pt idx="1262">
                  <c:v>0.66540263054870308</c:v>
                </c:pt>
                <c:pt idx="1263">
                  <c:v>0.66607385092146154</c:v>
                </c:pt>
                <c:pt idx="1264">
                  <c:v>0.66663920122297748</c:v>
                </c:pt>
                <c:pt idx="1265">
                  <c:v>0.66712346348092766</c:v>
                </c:pt>
                <c:pt idx="1266">
                  <c:v>0.66825744460324377</c:v>
                </c:pt>
                <c:pt idx="1267">
                  <c:v>0.66955912216534763</c:v>
                </c:pt>
                <c:pt idx="1268">
                  <c:v>0.67016914744757528</c:v>
                </c:pt>
                <c:pt idx="1269">
                  <c:v>0.67289128011378707</c:v>
                </c:pt>
                <c:pt idx="1270">
                  <c:v>0.67430078733309573</c:v>
                </c:pt>
                <c:pt idx="1271">
                  <c:v>0.67492588899703188</c:v>
                </c:pt>
                <c:pt idx="1272">
                  <c:v>0.67579102341876796</c:v>
                </c:pt>
                <c:pt idx="1273">
                  <c:v>0.67652364999967007</c:v>
                </c:pt>
                <c:pt idx="1274">
                  <c:v>0.67777869156900239</c:v>
                </c:pt>
                <c:pt idx="1275">
                  <c:v>0.68054661634584634</c:v>
                </c:pt>
                <c:pt idx="1276">
                  <c:v>0.68560104224500362</c:v>
                </c:pt>
                <c:pt idx="1277">
                  <c:v>0.68739247978548379</c:v>
                </c:pt>
                <c:pt idx="1278">
                  <c:v>0.69797807853550775</c:v>
                </c:pt>
                <c:pt idx="1279">
                  <c:v>0.69860869344198684</c:v>
                </c:pt>
                <c:pt idx="1280">
                  <c:v>0.70026947405379514</c:v>
                </c:pt>
                <c:pt idx="1281">
                  <c:v>0.70279544690154172</c:v>
                </c:pt>
                <c:pt idx="1282">
                  <c:v>0.70334409362690486</c:v>
                </c:pt>
                <c:pt idx="1283">
                  <c:v>0.70413537320773678</c:v>
                </c:pt>
                <c:pt idx="1284">
                  <c:v>0.70597584587130169</c:v>
                </c:pt>
                <c:pt idx="1285">
                  <c:v>0.70603744442779914</c:v>
                </c:pt>
                <c:pt idx="1286">
                  <c:v>0.70624424773821337</c:v>
                </c:pt>
                <c:pt idx="1287">
                  <c:v>0.70988130063939303</c:v>
                </c:pt>
                <c:pt idx="1288">
                  <c:v>0.71048012759443047</c:v>
                </c:pt>
                <c:pt idx="1289">
                  <c:v>0.71148261060986706</c:v>
                </c:pt>
                <c:pt idx="1290">
                  <c:v>0.71404411326362149</c:v>
                </c:pt>
                <c:pt idx="1291">
                  <c:v>0.71444899490675129</c:v>
                </c:pt>
                <c:pt idx="1292">
                  <c:v>0.71710944697893453</c:v>
                </c:pt>
                <c:pt idx="1293">
                  <c:v>0.71769281222397541</c:v>
                </c:pt>
                <c:pt idx="1294">
                  <c:v>0.71884430701936641</c:v>
                </c:pt>
                <c:pt idx="1295">
                  <c:v>0.72076443441361404</c:v>
                </c:pt>
                <c:pt idx="1296">
                  <c:v>0.72143150691079239</c:v>
                </c:pt>
                <c:pt idx="1297">
                  <c:v>0.72243836329235345</c:v>
                </c:pt>
                <c:pt idx="1298">
                  <c:v>0.72303314344121616</c:v>
                </c:pt>
                <c:pt idx="1299">
                  <c:v>0.72781212370276349</c:v>
                </c:pt>
                <c:pt idx="1300">
                  <c:v>0.73322818944917145</c:v>
                </c:pt>
                <c:pt idx="1301">
                  <c:v>0.73333180579374346</c:v>
                </c:pt>
                <c:pt idx="1302">
                  <c:v>0.73454828264296435</c:v>
                </c:pt>
                <c:pt idx="1303">
                  <c:v>0.73747455089315905</c:v>
                </c:pt>
                <c:pt idx="1304">
                  <c:v>0.73980958494247473</c:v>
                </c:pt>
                <c:pt idx="1305">
                  <c:v>0.74292358483707577</c:v>
                </c:pt>
                <c:pt idx="1306">
                  <c:v>0.74425261612523375</c:v>
                </c:pt>
                <c:pt idx="1307">
                  <c:v>0.74438982860941139</c:v>
                </c:pt>
                <c:pt idx="1308">
                  <c:v>0.74520623314777124</c:v>
                </c:pt>
                <c:pt idx="1309">
                  <c:v>0.74745111426459898</c:v>
                </c:pt>
                <c:pt idx="1310">
                  <c:v>0.74842797906860181</c:v>
                </c:pt>
                <c:pt idx="1311">
                  <c:v>0.74875819705991342</c:v>
                </c:pt>
                <c:pt idx="1312">
                  <c:v>0.75308592975054367</c:v>
                </c:pt>
                <c:pt idx="1313">
                  <c:v>0.75424960022145038</c:v>
                </c:pt>
                <c:pt idx="1314">
                  <c:v>0.7548097284559232</c:v>
                </c:pt>
                <c:pt idx="1315">
                  <c:v>0.75596787706120516</c:v>
                </c:pt>
                <c:pt idx="1316">
                  <c:v>0.75869089544323653</c:v>
                </c:pt>
                <c:pt idx="1317">
                  <c:v>0.75984705636034189</c:v>
                </c:pt>
                <c:pt idx="1318">
                  <c:v>0.76475093382967407</c:v>
                </c:pt>
                <c:pt idx="1319">
                  <c:v>0.76637028744721314</c:v>
                </c:pt>
                <c:pt idx="1320">
                  <c:v>0.7672377119974203</c:v>
                </c:pt>
                <c:pt idx="1321">
                  <c:v>0.76865947438229965</c:v>
                </c:pt>
                <c:pt idx="1322">
                  <c:v>0.76902610765896873</c:v>
                </c:pt>
                <c:pt idx="1323">
                  <c:v>0.76930545088321212</c:v>
                </c:pt>
                <c:pt idx="1324">
                  <c:v>0.77384608747510486</c:v>
                </c:pt>
                <c:pt idx="1325">
                  <c:v>0.77520284710876808</c:v>
                </c:pt>
                <c:pt idx="1326">
                  <c:v>0.77558968340026235</c:v>
                </c:pt>
                <c:pt idx="1327">
                  <c:v>0.77576654105572973</c:v>
                </c:pt>
                <c:pt idx="1328">
                  <c:v>0.77576721647057556</c:v>
                </c:pt>
                <c:pt idx="1329">
                  <c:v>0.77658229082408514</c:v>
                </c:pt>
                <c:pt idx="1330">
                  <c:v>0.77661631205995352</c:v>
                </c:pt>
                <c:pt idx="1331">
                  <c:v>0.77802363028429167</c:v>
                </c:pt>
                <c:pt idx="1332">
                  <c:v>0.77898024838793112</c:v>
                </c:pt>
                <c:pt idx="1333">
                  <c:v>0.78368691089706122</c:v>
                </c:pt>
                <c:pt idx="1334">
                  <c:v>0.78423276743727799</c:v>
                </c:pt>
                <c:pt idx="1335">
                  <c:v>0.78475112307582406</c:v>
                </c:pt>
                <c:pt idx="1336">
                  <c:v>0.78857842661573063</c:v>
                </c:pt>
                <c:pt idx="1337">
                  <c:v>0.78869963246884911</c:v>
                </c:pt>
                <c:pt idx="1338">
                  <c:v>0.78945610642516406</c:v>
                </c:pt>
                <c:pt idx="1339">
                  <c:v>0.78957057582757295</c:v>
                </c:pt>
                <c:pt idx="1340">
                  <c:v>0.79153256036126707</c:v>
                </c:pt>
                <c:pt idx="1341">
                  <c:v>0.79703960112791605</c:v>
                </c:pt>
                <c:pt idx="1342">
                  <c:v>0.79798115167619343</c:v>
                </c:pt>
                <c:pt idx="1343">
                  <c:v>0.79881175267637272</c:v>
                </c:pt>
                <c:pt idx="1344">
                  <c:v>0.79981524261897985</c:v>
                </c:pt>
                <c:pt idx="1345">
                  <c:v>0.79994364841586407</c:v>
                </c:pt>
                <c:pt idx="1346">
                  <c:v>0.80080444497004943</c:v>
                </c:pt>
                <c:pt idx="1347">
                  <c:v>0.80101265904459262</c:v>
                </c:pt>
                <c:pt idx="1348">
                  <c:v>0.80222657672457864</c:v>
                </c:pt>
                <c:pt idx="1349">
                  <c:v>0.80650668296600359</c:v>
                </c:pt>
                <c:pt idx="1350">
                  <c:v>0.80657283304924843</c:v>
                </c:pt>
                <c:pt idx="1351">
                  <c:v>0.80706109040826524</c:v>
                </c:pt>
                <c:pt idx="1352">
                  <c:v>0.80712841557163273</c:v>
                </c:pt>
                <c:pt idx="1353">
                  <c:v>0.80902800202932945</c:v>
                </c:pt>
                <c:pt idx="1354">
                  <c:v>0.8092895459478302</c:v>
                </c:pt>
                <c:pt idx="1355">
                  <c:v>0.81010925870292483</c:v>
                </c:pt>
                <c:pt idx="1356">
                  <c:v>0.8104728680175548</c:v>
                </c:pt>
                <c:pt idx="1357">
                  <c:v>0.8109238765184158</c:v>
                </c:pt>
                <c:pt idx="1358">
                  <c:v>0.81166107988003555</c:v>
                </c:pt>
                <c:pt idx="1359">
                  <c:v>0.81314154267891525</c:v>
                </c:pt>
                <c:pt idx="1360">
                  <c:v>0.82152930187098028</c:v>
                </c:pt>
                <c:pt idx="1361">
                  <c:v>0.82289084808144597</c:v>
                </c:pt>
                <c:pt idx="1362">
                  <c:v>0.82537279901294769</c:v>
                </c:pt>
                <c:pt idx="1363">
                  <c:v>0.83713631389866427</c:v>
                </c:pt>
                <c:pt idx="1364">
                  <c:v>0.83753298971623358</c:v>
                </c:pt>
                <c:pt idx="1365">
                  <c:v>0.83795411713295775</c:v>
                </c:pt>
                <c:pt idx="1366">
                  <c:v>0.83916797813796518</c:v>
                </c:pt>
                <c:pt idx="1367">
                  <c:v>0.84179748210931327</c:v>
                </c:pt>
                <c:pt idx="1368">
                  <c:v>0.8450871312007715</c:v>
                </c:pt>
                <c:pt idx="1369">
                  <c:v>0.8470430704577766</c:v>
                </c:pt>
                <c:pt idx="1370">
                  <c:v>0.84806908760488453</c:v>
                </c:pt>
                <c:pt idx="1371">
                  <c:v>0.85034442573270475</c:v>
                </c:pt>
                <c:pt idx="1372">
                  <c:v>0.85235183913481016</c:v>
                </c:pt>
                <c:pt idx="1373">
                  <c:v>0.85440055341570265</c:v>
                </c:pt>
                <c:pt idx="1374">
                  <c:v>0.85535201862982713</c:v>
                </c:pt>
                <c:pt idx="1375">
                  <c:v>0.86361262731897526</c:v>
                </c:pt>
                <c:pt idx="1376">
                  <c:v>0.86379718434158625</c:v>
                </c:pt>
                <c:pt idx="1377">
                  <c:v>0.86659492201784094</c:v>
                </c:pt>
                <c:pt idx="1378">
                  <c:v>0.86757336283853048</c:v>
                </c:pt>
                <c:pt idx="1379">
                  <c:v>0.86780683864311525</c:v>
                </c:pt>
                <c:pt idx="1380">
                  <c:v>0.86860125871961114</c:v>
                </c:pt>
                <c:pt idx="1381">
                  <c:v>0.87055480533020912</c:v>
                </c:pt>
                <c:pt idx="1382">
                  <c:v>0.87368302012386334</c:v>
                </c:pt>
                <c:pt idx="1383">
                  <c:v>0.87701664460400219</c:v>
                </c:pt>
                <c:pt idx="1384">
                  <c:v>0.87803915928077025</c:v>
                </c:pt>
                <c:pt idx="1385">
                  <c:v>0.87868480100337309</c:v>
                </c:pt>
                <c:pt idx="1386">
                  <c:v>0.88099201288439932</c:v>
                </c:pt>
                <c:pt idx="1387">
                  <c:v>0.88190078397058103</c:v>
                </c:pt>
                <c:pt idx="1388">
                  <c:v>0.88200288827535933</c:v>
                </c:pt>
                <c:pt idx="1389">
                  <c:v>0.88288612550649093</c:v>
                </c:pt>
                <c:pt idx="1390">
                  <c:v>0.88352304698801554</c:v>
                </c:pt>
                <c:pt idx="1391">
                  <c:v>0.88395669754727768</c:v>
                </c:pt>
                <c:pt idx="1392">
                  <c:v>0.88743415250894597</c:v>
                </c:pt>
                <c:pt idx="1393">
                  <c:v>0.89270841694194558</c:v>
                </c:pt>
                <c:pt idx="1394">
                  <c:v>0.89450409813942988</c:v>
                </c:pt>
                <c:pt idx="1395">
                  <c:v>0.8953963322681987</c:v>
                </c:pt>
                <c:pt idx="1396">
                  <c:v>0.8958333057041773</c:v>
                </c:pt>
                <c:pt idx="1397">
                  <c:v>0.89648691165023042</c:v>
                </c:pt>
                <c:pt idx="1398">
                  <c:v>0.89824462701327668</c:v>
                </c:pt>
                <c:pt idx="1399">
                  <c:v>0.90006981168187461</c:v>
                </c:pt>
                <c:pt idx="1400">
                  <c:v>0.90197539239753188</c:v>
                </c:pt>
                <c:pt idx="1401">
                  <c:v>0.90833650658748943</c:v>
                </c:pt>
                <c:pt idx="1402">
                  <c:v>0.90925492924220941</c:v>
                </c:pt>
                <c:pt idx="1403">
                  <c:v>0.91064202130283523</c:v>
                </c:pt>
                <c:pt idx="1404">
                  <c:v>0.91128408123744653</c:v>
                </c:pt>
                <c:pt idx="1405">
                  <c:v>0.91198102593256725</c:v>
                </c:pt>
                <c:pt idx="1406">
                  <c:v>0.91649214905815424</c:v>
                </c:pt>
                <c:pt idx="1407">
                  <c:v>0.91757143899228155</c:v>
                </c:pt>
                <c:pt idx="1408">
                  <c:v>0.92007127306490888</c:v>
                </c:pt>
                <c:pt idx="1409">
                  <c:v>0.92650961208380045</c:v>
                </c:pt>
                <c:pt idx="1410">
                  <c:v>0.93150301889335529</c:v>
                </c:pt>
                <c:pt idx="1411">
                  <c:v>0.93606538719705012</c:v>
                </c:pt>
                <c:pt idx="1412">
                  <c:v>0.93698928377531432</c:v>
                </c:pt>
                <c:pt idx="1413">
                  <c:v>0.94834334894462413</c:v>
                </c:pt>
                <c:pt idx="1414">
                  <c:v>0.94847137068110299</c:v>
                </c:pt>
                <c:pt idx="1415">
                  <c:v>0.95287301557724668</c:v>
                </c:pt>
                <c:pt idx="1416">
                  <c:v>0.95455837478715422</c:v>
                </c:pt>
                <c:pt idx="1417">
                  <c:v>0.9556266881572677</c:v>
                </c:pt>
                <c:pt idx="1418">
                  <c:v>0.96060260255749907</c:v>
                </c:pt>
                <c:pt idx="1419">
                  <c:v>0.9629451685138174</c:v>
                </c:pt>
                <c:pt idx="1420">
                  <c:v>0.96375109791769231</c:v>
                </c:pt>
                <c:pt idx="1421">
                  <c:v>0.96603538845071513</c:v>
                </c:pt>
                <c:pt idx="1422">
                  <c:v>0.97046206439872162</c:v>
                </c:pt>
                <c:pt idx="1423">
                  <c:v>0.97420493759427995</c:v>
                </c:pt>
                <c:pt idx="1424">
                  <c:v>0.97780975779653934</c:v>
                </c:pt>
                <c:pt idx="1425">
                  <c:v>0.97934673810554418</c:v>
                </c:pt>
                <c:pt idx="1426">
                  <c:v>0.97990239860732287</c:v>
                </c:pt>
                <c:pt idx="1427">
                  <c:v>0.98179153486517157</c:v>
                </c:pt>
                <c:pt idx="1428">
                  <c:v>0.98192388012533027</c:v>
                </c:pt>
                <c:pt idx="1429">
                  <c:v>0.98452262802109847</c:v>
                </c:pt>
                <c:pt idx="1430">
                  <c:v>0.99136498452954991</c:v>
                </c:pt>
                <c:pt idx="1431">
                  <c:v>0.99601240188096185</c:v>
                </c:pt>
                <c:pt idx="1432">
                  <c:v>0.99914276860580131</c:v>
                </c:pt>
                <c:pt idx="1433">
                  <c:v>0.99947571888077891</c:v>
                </c:pt>
                <c:pt idx="1434">
                  <c:v>1.0079057049132947</c:v>
                </c:pt>
                <c:pt idx="1435">
                  <c:v>1.0089352997307846</c:v>
                </c:pt>
                <c:pt idx="1436">
                  <c:v>1.0104201275968969</c:v>
                </c:pt>
                <c:pt idx="1437">
                  <c:v>1.0124307268184907</c:v>
                </c:pt>
                <c:pt idx="1438">
                  <c:v>1.0147533608584087</c:v>
                </c:pt>
                <c:pt idx="1439">
                  <c:v>1.0150084289163475</c:v>
                </c:pt>
                <c:pt idx="1440">
                  <c:v>1.0153330976880512</c:v>
                </c:pt>
                <c:pt idx="1441">
                  <c:v>1.0156005956745628</c:v>
                </c:pt>
                <c:pt idx="1442">
                  <c:v>1.0209155595718671</c:v>
                </c:pt>
                <c:pt idx="1443">
                  <c:v>1.0249468104699595</c:v>
                </c:pt>
                <c:pt idx="1444">
                  <c:v>1.0267368571468463</c:v>
                </c:pt>
                <c:pt idx="1445">
                  <c:v>1.0295729752900569</c:v>
                </c:pt>
                <c:pt idx="1446">
                  <c:v>1.0337667206866887</c:v>
                </c:pt>
                <c:pt idx="1447">
                  <c:v>1.0351057349289861</c:v>
                </c:pt>
                <c:pt idx="1448">
                  <c:v>1.03671505503467</c:v>
                </c:pt>
                <c:pt idx="1449">
                  <c:v>1.0439599214159914</c:v>
                </c:pt>
                <c:pt idx="1450">
                  <c:v>1.050748171923666</c:v>
                </c:pt>
                <c:pt idx="1451">
                  <c:v>1.051436480506917</c:v>
                </c:pt>
                <c:pt idx="1452">
                  <c:v>1.0515371285136725</c:v>
                </c:pt>
                <c:pt idx="1453">
                  <c:v>1.0549061834722149</c:v>
                </c:pt>
                <c:pt idx="1454">
                  <c:v>1.0560669152577069</c:v>
                </c:pt>
                <c:pt idx="1455">
                  <c:v>1.0564754618288306</c:v>
                </c:pt>
                <c:pt idx="1456">
                  <c:v>1.0565282046083206</c:v>
                </c:pt>
                <c:pt idx="1457">
                  <c:v>1.0576395974931763</c:v>
                </c:pt>
                <c:pt idx="1458">
                  <c:v>1.0607924372550053</c:v>
                </c:pt>
                <c:pt idx="1459">
                  <c:v>1.0608606350248884</c:v>
                </c:pt>
                <c:pt idx="1460">
                  <c:v>1.0638020668545507</c:v>
                </c:pt>
                <c:pt idx="1461">
                  <c:v>1.0664192253398381</c:v>
                </c:pt>
                <c:pt idx="1462">
                  <c:v>1.0686408179169016</c:v>
                </c:pt>
                <c:pt idx="1463">
                  <c:v>1.074446641298513</c:v>
                </c:pt>
                <c:pt idx="1464">
                  <c:v>1.0763583581028449</c:v>
                </c:pt>
                <c:pt idx="1465">
                  <c:v>1.0770734631356373</c:v>
                </c:pt>
                <c:pt idx="1466">
                  <c:v>1.0786496507530914</c:v>
                </c:pt>
                <c:pt idx="1467">
                  <c:v>1.0843896129106505</c:v>
                </c:pt>
                <c:pt idx="1468">
                  <c:v>1.0866581409824747</c:v>
                </c:pt>
                <c:pt idx="1469">
                  <c:v>1.0888974459126886</c:v>
                </c:pt>
                <c:pt idx="1470">
                  <c:v>1.0889916036610754</c:v>
                </c:pt>
                <c:pt idx="1471">
                  <c:v>1.0908278507204283</c:v>
                </c:pt>
                <c:pt idx="1472">
                  <c:v>1.0926851340045647</c:v>
                </c:pt>
                <c:pt idx="1473">
                  <c:v>1.0931339363169847</c:v>
                </c:pt>
                <c:pt idx="1474">
                  <c:v>1.0939289488019062</c:v>
                </c:pt>
                <c:pt idx="1475">
                  <c:v>1.0945989418102215</c:v>
                </c:pt>
                <c:pt idx="1476">
                  <c:v>1.0989559089332335</c:v>
                </c:pt>
                <c:pt idx="1477">
                  <c:v>1.0992084253326686</c:v>
                </c:pt>
                <c:pt idx="1478">
                  <c:v>1.1091458225250623</c:v>
                </c:pt>
                <c:pt idx="1479">
                  <c:v>1.116180574937554</c:v>
                </c:pt>
                <c:pt idx="1480">
                  <c:v>1.1176843640485132</c:v>
                </c:pt>
                <c:pt idx="1481">
                  <c:v>1.1214239676633204</c:v>
                </c:pt>
                <c:pt idx="1482">
                  <c:v>1.1276953195204322</c:v>
                </c:pt>
                <c:pt idx="1483">
                  <c:v>1.1285522929162761</c:v>
                </c:pt>
                <c:pt idx="1484">
                  <c:v>1.1294438227259591</c:v>
                </c:pt>
                <c:pt idx="1485">
                  <c:v>1.131172088313724</c:v>
                </c:pt>
                <c:pt idx="1486">
                  <c:v>1.133415731838767</c:v>
                </c:pt>
                <c:pt idx="1487">
                  <c:v>1.1353479921505021</c:v>
                </c:pt>
                <c:pt idx="1488">
                  <c:v>1.1384446768259304</c:v>
                </c:pt>
                <c:pt idx="1489">
                  <c:v>1.1504161887007331</c:v>
                </c:pt>
                <c:pt idx="1490">
                  <c:v>1.1507154930282464</c:v>
                </c:pt>
                <c:pt idx="1491">
                  <c:v>1.1550417260941084</c:v>
                </c:pt>
                <c:pt idx="1492">
                  <c:v>1.1661884325709231</c:v>
                </c:pt>
                <c:pt idx="1493">
                  <c:v>1.1672954323985461</c:v>
                </c:pt>
                <c:pt idx="1494">
                  <c:v>1.1743264961319577</c:v>
                </c:pt>
                <c:pt idx="1495">
                  <c:v>1.1816574695398494</c:v>
                </c:pt>
                <c:pt idx="1496">
                  <c:v>1.1824175574653653</c:v>
                </c:pt>
                <c:pt idx="1497">
                  <c:v>1.1849117905878828</c:v>
                </c:pt>
                <c:pt idx="1498">
                  <c:v>1.1914336218293742</c:v>
                </c:pt>
                <c:pt idx="1499">
                  <c:v>1.1924719494232385</c:v>
                </c:pt>
                <c:pt idx="1500">
                  <c:v>1.1946709624053899</c:v>
                </c:pt>
                <c:pt idx="1501">
                  <c:v>1.2040843910900216</c:v>
                </c:pt>
                <c:pt idx="1502">
                  <c:v>1.2047156984784795</c:v>
                </c:pt>
                <c:pt idx="1503">
                  <c:v>1.2143801125673199</c:v>
                </c:pt>
                <c:pt idx="1504">
                  <c:v>1.2236917709877888</c:v>
                </c:pt>
                <c:pt idx="1505">
                  <c:v>1.2251947264989356</c:v>
                </c:pt>
                <c:pt idx="1506">
                  <c:v>1.2273354837292088</c:v>
                </c:pt>
                <c:pt idx="1507">
                  <c:v>1.2300162641513999</c:v>
                </c:pt>
                <c:pt idx="1508">
                  <c:v>1.2409387984369507</c:v>
                </c:pt>
                <c:pt idx="1509">
                  <c:v>1.2538804598248807</c:v>
                </c:pt>
                <c:pt idx="1510">
                  <c:v>1.2595729200556354</c:v>
                </c:pt>
                <c:pt idx="1511">
                  <c:v>1.2628293630646616</c:v>
                </c:pt>
                <c:pt idx="1512">
                  <c:v>1.2692235396671032</c:v>
                </c:pt>
                <c:pt idx="1513">
                  <c:v>1.2793820150396442</c:v>
                </c:pt>
                <c:pt idx="1514">
                  <c:v>1.2842046590953333</c:v>
                </c:pt>
                <c:pt idx="1515">
                  <c:v>1.291604709085163</c:v>
                </c:pt>
                <c:pt idx="1516">
                  <c:v>1.2920121343924684</c:v>
                </c:pt>
                <c:pt idx="1517">
                  <c:v>1.2952922023197804</c:v>
                </c:pt>
                <c:pt idx="1518">
                  <c:v>1.2981743740602556</c:v>
                </c:pt>
                <c:pt idx="1519">
                  <c:v>1.2996041966121459</c:v>
                </c:pt>
                <c:pt idx="1520">
                  <c:v>1.304810788089654</c:v>
                </c:pt>
                <c:pt idx="1521">
                  <c:v>1.3079210632652858</c:v>
                </c:pt>
                <c:pt idx="1522">
                  <c:v>1.3138513491231574</c:v>
                </c:pt>
                <c:pt idx="1523">
                  <c:v>1.3224808054138639</c:v>
                </c:pt>
                <c:pt idx="1524">
                  <c:v>1.3415340588717739</c:v>
                </c:pt>
                <c:pt idx="1525">
                  <c:v>1.3423427826203533</c:v>
                </c:pt>
                <c:pt idx="1526">
                  <c:v>1.3494609615743844</c:v>
                </c:pt>
                <c:pt idx="1527">
                  <c:v>1.3648982343884835</c:v>
                </c:pt>
                <c:pt idx="1528">
                  <c:v>1.3702339518784261</c:v>
                </c:pt>
                <c:pt idx="1529">
                  <c:v>1.3763016427409425</c:v>
                </c:pt>
                <c:pt idx="1530">
                  <c:v>1.3907384680406882</c:v>
                </c:pt>
                <c:pt idx="1531">
                  <c:v>1.4031116265490602</c:v>
                </c:pt>
                <c:pt idx="1532">
                  <c:v>1.4049658419750259</c:v>
                </c:pt>
                <c:pt idx="1533">
                  <c:v>1.4288412674358002</c:v>
                </c:pt>
                <c:pt idx="1534">
                  <c:v>1.4476013863830079</c:v>
                </c:pt>
                <c:pt idx="1535">
                  <c:v>1.4657550486150561</c:v>
                </c:pt>
                <c:pt idx="1536">
                  <c:v>1.4704721542534949</c:v>
                </c:pt>
                <c:pt idx="1537">
                  <c:v>1.4738258618985216</c:v>
                </c:pt>
                <c:pt idx="1538">
                  <c:v>1.4739318653425919</c:v>
                </c:pt>
                <c:pt idx="1539">
                  <c:v>1.4757229257293403</c:v>
                </c:pt>
                <c:pt idx="1540">
                  <c:v>1.4833503026839843</c:v>
                </c:pt>
                <c:pt idx="1541">
                  <c:v>1.4862840355354106</c:v>
                </c:pt>
                <c:pt idx="1542">
                  <c:v>1.4929805281638646</c:v>
                </c:pt>
                <c:pt idx="1543">
                  <c:v>1.5033693582290448</c:v>
                </c:pt>
                <c:pt idx="1544">
                  <c:v>1.5040890125600428</c:v>
                </c:pt>
                <c:pt idx="1545">
                  <c:v>1.5044690910866605</c:v>
                </c:pt>
                <c:pt idx="1546">
                  <c:v>1.5122358303221499</c:v>
                </c:pt>
                <c:pt idx="1547">
                  <c:v>1.5212780876329783</c:v>
                </c:pt>
                <c:pt idx="1548">
                  <c:v>1.5243203690666614</c:v>
                </c:pt>
                <c:pt idx="1549">
                  <c:v>1.5309698222167498</c:v>
                </c:pt>
                <c:pt idx="1550">
                  <c:v>1.5335310387088927</c:v>
                </c:pt>
                <c:pt idx="1551">
                  <c:v>1.5347239216998678</c:v>
                </c:pt>
                <c:pt idx="1552">
                  <c:v>1.5371247622528588</c:v>
                </c:pt>
                <c:pt idx="1553">
                  <c:v>1.5416459652863319</c:v>
                </c:pt>
                <c:pt idx="1554">
                  <c:v>1.5633210881536634</c:v>
                </c:pt>
                <c:pt idx="1555">
                  <c:v>1.5695059831571314</c:v>
                </c:pt>
                <c:pt idx="1556">
                  <c:v>1.5756659640766657</c:v>
                </c:pt>
                <c:pt idx="1557">
                  <c:v>1.5894097224523007</c:v>
                </c:pt>
                <c:pt idx="1558">
                  <c:v>1.5909887577594832</c:v>
                </c:pt>
                <c:pt idx="1559">
                  <c:v>1.5995814563921886</c:v>
                </c:pt>
                <c:pt idx="1560">
                  <c:v>1.602925250404734</c:v>
                </c:pt>
                <c:pt idx="1561">
                  <c:v>1.6061879588780448</c:v>
                </c:pt>
                <c:pt idx="1562">
                  <c:v>1.6081962879415868</c:v>
                </c:pt>
                <c:pt idx="1563">
                  <c:v>1.6087524012823657</c:v>
                </c:pt>
                <c:pt idx="1564">
                  <c:v>1.6259499182326036</c:v>
                </c:pt>
                <c:pt idx="1565">
                  <c:v>1.6408207787460747</c:v>
                </c:pt>
                <c:pt idx="1566">
                  <c:v>1.6434404477941205</c:v>
                </c:pt>
                <c:pt idx="1567">
                  <c:v>1.64997311543179</c:v>
                </c:pt>
                <c:pt idx="1568">
                  <c:v>1.6621580101774232</c:v>
                </c:pt>
                <c:pt idx="1569">
                  <c:v>1.6744796653565959</c:v>
                </c:pt>
                <c:pt idx="1570">
                  <c:v>1.6799945933592966</c:v>
                </c:pt>
                <c:pt idx="1571">
                  <c:v>1.6940813971086803</c:v>
                </c:pt>
                <c:pt idx="1572">
                  <c:v>1.7142639031778741</c:v>
                </c:pt>
                <c:pt idx="1573">
                  <c:v>1.7193420366707055</c:v>
                </c:pt>
                <c:pt idx="1574">
                  <c:v>1.7258403223262191</c:v>
                </c:pt>
                <c:pt idx="1575">
                  <c:v>1.7299837869278185</c:v>
                </c:pt>
                <c:pt idx="1576">
                  <c:v>1.738550011584886</c:v>
                </c:pt>
                <c:pt idx="1577">
                  <c:v>1.7447079059850026</c:v>
                </c:pt>
                <c:pt idx="1578">
                  <c:v>1.7617187919347066</c:v>
                </c:pt>
                <c:pt idx="1579">
                  <c:v>1.7718909633360733</c:v>
                </c:pt>
                <c:pt idx="1580">
                  <c:v>1.7751175764525999</c:v>
                </c:pt>
                <c:pt idx="1581">
                  <c:v>1.7810192755581478</c:v>
                </c:pt>
                <c:pt idx="1582">
                  <c:v>1.7851683723764424</c:v>
                </c:pt>
                <c:pt idx="1583">
                  <c:v>1.7959478549153238</c:v>
                </c:pt>
                <c:pt idx="1584">
                  <c:v>1.8402121377063636</c:v>
                </c:pt>
                <c:pt idx="1585">
                  <c:v>1.8710633191499484</c:v>
                </c:pt>
                <c:pt idx="1586">
                  <c:v>1.8971211674674815</c:v>
                </c:pt>
                <c:pt idx="1587">
                  <c:v>1.9006609503071605</c:v>
                </c:pt>
                <c:pt idx="1588">
                  <c:v>1.9069914941091515</c:v>
                </c:pt>
                <c:pt idx="1589">
                  <c:v>1.9097231865521502</c:v>
                </c:pt>
                <c:pt idx="1590">
                  <c:v>1.919138010147744</c:v>
                </c:pt>
                <c:pt idx="1591">
                  <c:v>1.9551134696821983</c:v>
                </c:pt>
                <c:pt idx="1592">
                  <c:v>1.963385897662121</c:v>
                </c:pt>
                <c:pt idx="1593">
                  <c:v>1.9646925584740611</c:v>
                </c:pt>
                <c:pt idx="1594">
                  <c:v>1.9763835335598512</c:v>
                </c:pt>
                <c:pt idx="1595">
                  <c:v>2.0021867105954105</c:v>
                </c:pt>
                <c:pt idx="1596">
                  <c:v>2.0078656339075556</c:v>
                </c:pt>
                <c:pt idx="1597">
                  <c:v>2.0084874229488099</c:v>
                </c:pt>
                <c:pt idx="1598">
                  <c:v>2.0160844812297842</c:v>
                </c:pt>
                <c:pt idx="1599">
                  <c:v>2.0235038819873807</c:v>
                </c:pt>
                <c:pt idx="1600">
                  <c:v>2.0292397705253591</c:v>
                </c:pt>
                <c:pt idx="1601">
                  <c:v>2.0509059696759508</c:v>
                </c:pt>
                <c:pt idx="1602">
                  <c:v>2.0780551348088401</c:v>
                </c:pt>
                <c:pt idx="1603">
                  <c:v>2.0849170912718753</c:v>
                </c:pt>
                <c:pt idx="1604">
                  <c:v>2.097812146009979</c:v>
                </c:pt>
                <c:pt idx="1605">
                  <c:v>2.0981617158295567</c:v>
                </c:pt>
                <c:pt idx="1606">
                  <c:v>2.100108777843503</c:v>
                </c:pt>
                <c:pt idx="1607">
                  <c:v>2.1110972641812791</c:v>
                </c:pt>
                <c:pt idx="1608">
                  <c:v>2.1215023943355344</c:v>
                </c:pt>
                <c:pt idx="1609">
                  <c:v>2.1285201508880149</c:v>
                </c:pt>
                <c:pt idx="1610">
                  <c:v>2.1371946694014405</c:v>
                </c:pt>
                <c:pt idx="1611">
                  <c:v>2.1382257117648678</c:v>
                </c:pt>
                <c:pt idx="1612">
                  <c:v>2.1399414473612799</c:v>
                </c:pt>
                <c:pt idx="1613">
                  <c:v>2.1401779218802774</c:v>
                </c:pt>
                <c:pt idx="1614">
                  <c:v>2.1619547538317905</c:v>
                </c:pt>
                <c:pt idx="1615">
                  <c:v>2.1914249061060458</c:v>
                </c:pt>
                <c:pt idx="1616">
                  <c:v>2.2253523280455898</c:v>
                </c:pt>
                <c:pt idx="1617">
                  <c:v>2.2957711888144985</c:v>
                </c:pt>
                <c:pt idx="1618">
                  <c:v>2.297904338772621</c:v>
                </c:pt>
                <c:pt idx="1619">
                  <c:v>2.3020025192046263</c:v>
                </c:pt>
                <c:pt idx="1620">
                  <c:v>2.3107012281771699</c:v>
                </c:pt>
                <c:pt idx="1621">
                  <c:v>2.3159740966498559</c:v>
                </c:pt>
                <c:pt idx="1622">
                  <c:v>2.3243425588087558</c:v>
                </c:pt>
                <c:pt idx="1623">
                  <c:v>2.3647900008226799</c:v>
                </c:pt>
                <c:pt idx="1624">
                  <c:v>2.391751786979365</c:v>
                </c:pt>
                <c:pt idx="1625">
                  <c:v>2.3933972929986531</c:v>
                </c:pt>
                <c:pt idx="1626">
                  <c:v>2.3959044910391984</c:v>
                </c:pt>
                <c:pt idx="1627">
                  <c:v>2.4071385692980343</c:v>
                </c:pt>
                <c:pt idx="1628">
                  <c:v>2.4073783220574709</c:v>
                </c:pt>
                <c:pt idx="1629">
                  <c:v>2.4114645667190162</c:v>
                </c:pt>
                <c:pt idx="1630">
                  <c:v>2.4599270371080935</c:v>
                </c:pt>
                <c:pt idx="1631">
                  <c:v>2.5095452327590513</c:v>
                </c:pt>
                <c:pt idx="1632">
                  <c:v>2.5199319931824578</c:v>
                </c:pt>
                <c:pt idx="1633">
                  <c:v>2.5525024669765601</c:v>
                </c:pt>
                <c:pt idx="1634">
                  <c:v>2.5591390038416884</c:v>
                </c:pt>
                <c:pt idx="1635">
                  <c:v>2.5712772024760531</c:v>
                </c:pt>
                <c:pt idx="1636">
                  <c:v>2.6124622684307339</c:v>
                </c:pt>
                <c:pt idx="1637">
                  <c:v>2.6607875432501578</c:v>
                </c:pt>
                <c:pt idx="1638">
                  <c:v>2.6645113447166495</c:v>
                </c:pt>
                <c:pt idx="1639">
                  <c:v>2.7726134862042606</c:v>
                </c:pt>
                <c:pt idx="1640">
                  <c:v>2.7840411451629197</c:v>
                </c:pt>
                <c:pt idx="1641">
                  <c:v>2.7965404542385945</c:v>
                </c:pt>
                <c:pt idx="1642">
                  <c:v>2.7980681930751596</c:v>
                </c:pt>
                <c:pt idx="1643">
                  <c:v>2.8224321438290354</c:v>
                </c:pt>
                <c:pt idx="1644">
                  <c:v>2.9551142632689715</c:v>
                </c:pt>
                <c:pt idx="1645">
                  <c:v>3.111017244322241</c:v>
                </c:pt>
                <c:pt idx="1646">
                  <c:v>3.1349969030296054</c:v>
                </c:pt>
                <c:pt idx="1647">
                  <c:v>3.3338509343308735</c:v>
                </c:pt>
                <c:pt idx="1648">
                  <c:v>3.3493587450403712</c:v>
                </c:pt>
              </c:numCache>
            </c:numRef>
          </c:yVal>
          <c:smooth val="0"/>
          <c:extLst>
            <c:ext xmlns:c16="http://schemas.microsoft.com/office/drawing/2014/chart" uri="{C3380CC4-5D6E-409C-BE32-E72D297353CC}">
              <c16:uniqueId val="{00000001-8F52-4F60-9130-AF61EA9EDD06}"/>
            </c:ext>
          </c:extLst>
        </c:ser>
        <c:dLbls>
          <c:showLegendKey val="0"/>
          <c:showVal val="0"/>
          <c:showCatName val="0"/>
          <c:showSerName val="0"/>
          <c:showPercent val="0"/>
          <c:showBubbleSize val="0"/>
        </c:dLbls>
        <c:axId val="1910271904"/>
        <c:axId val="1910284864"/>
      </c:scatterChart>
      <c:valAx>
        <c:axId val="1910271904"/>
        <c:scaling>
          <c:orientation val="minMax"/>
          <c:max val="3.3493587450403712"/>
          <c:min val="-4.7556630357299623"/>
        </c:scaling>
        <c:delete val="0"/>
        <c:axPos val="b"/>
        <c:majorGridlines/>
        <c:title>
          <c:tx>
            <c:rich>
              <a:bodyPr/>
              <a:lstStyle/>
              <a:p>
                <a:pPr>
                  <a:defRPr/>
                </a:pPr>
                <a:r>
                  <a:rPr lang="en-US"/>
                  <a:t>Theoretical Quantiles</a:t>
                </a:r>
              </a:p>
            </c:rich>
          </c:tx>
          <c:overlay val="0"/>
        </c:title>
        <c:numFmt formatCode="0" sourceLinked="0"/>
        <c:majorTickMark val="out"/>
        <c:minorTickMark val="none"/>
        <c:tickLblPos val="nextTo"/>
        <c:crossAx val="1910284864"/>
        <c:crosses val="autoZero"/>
        <c:crossBetween val="midCat"/>
      </c:valAx>
      <c:valAx>
        <c:axId val="1910284864"/>
        <c:scaling>
          <c:orientation val="minMax"/>
          <c:max val="3.3493587450403712"/>
          <c:min val="-4.7556630357299623"/>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191027190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Actual vs. Predicted</a:t>
            </a:r>
          </a:p>
        </c:rich>
      </c:tx>
      <c:overlay val="0"/>
      <c:spPr>
        <a:solidFill>
          <a:srgbClr val="CAEDFB"/>
        </a:solidFill>
      </c:spPr>
    </c:title>
    <c:autoTitleDeleted val="0"/>
    <c:plotArea>
      <c:layout/>
      <c:scatterChart>
        <c:scatterStyle val="lineMarker"/>
        <c:varyColors val="0"/>
        <c:ser>
          <c:idx val="0"/>
          <c:order val="0"/>
          <c:tx>
            <c:v>Actual vs. Predicted</c:v>
          </c:tx>
          <c:spPr>
            <a:ln w="38100">
              <a:noFill/>
            </a:ln>
          </c:spPr>
          <c:marker>
            <c:symbol val="diamond"/>
            <c:size val="4"/>
          </c:marker>
          <c:xVal>
            <c:numRef>
              <c:f>Regression!RegChartFitY</c:f>
              <c:numCache>
                <c:formatCode>0.0000</c:formatCode>
                <c:ptCount val="1649"/>
                <c:pt idx="0">
                  <c:v>63.208825243148453</c:v>
                </c:pt>
                <c:pt idx="1">
                  <c:v>63.3155128837898</c:v>
                </c:pt>
                <c:pt idx="2">
                  <c:v>63.190581385013246</c:v>
                </c:pt>
                <c:pt idx="3">
                  <c:v>63.029961578160005</c:v>
                </c:pt>
                <c:pt idx="4">
                  <c:v>62.434755565308066</c:v>
                </c:pt>
                <c:pt idx="5">
                  <c:v>62.060621208288715</c:v>
                </c:pt>
                <c:pt idx="6">
                  <c:v>61.542913642342043</c:v>
                </c:pt>
                <c:pt idx="7">
                  <c:v>61.151703953904835</c:v>
                </c:pt>
                <c:pt idx="8">
                  <c:v>60.361530832249926</c:v>
                </c:pt>
                <c:pt idx="9">
                  <c:v>59.895933200646468</c:v>
                </c:pt>
                <c:pt idx="10">
                  <c:v>59.71317036353333</c:v>
                </c:pt>
                <c:pt idx="11">
                  <c:v>57.409168303982227</c:v>
                </c:pt>
                <c:pt idx="12">
                  <c:v>57.69150417826279</c:v>
                </c:pt>
                <c:pt idx="13">
                  <c:v>62.814219997451467</c:v>
                </c:pt>
                <c:pt idx="14">
                  <c:v>57.298951152094432</c:v>
                </c:pt>
                <c:pt idx="15">
                  <c:v>56.666021183009462</c:v>
                </c:pt>
                <c:pt idx="16">
                  <c:v>75.880891745403332</c:v>
                </c:pt>
                <c:pt idx="17">
                  <c:v>76.899624192575914</c:v>
                </c:pt>
                <c:pt idx="18">
                  <c:v>75.551094952745061</c:v>
                </c:pt>
                <c:pt idx="19">
                  <c:v>75.38971227266957</c:v>
                </c:pt>
                <c:pt idx="20">
                  <c:v>74.407081796585118</c:v>
                </c:pt>
                <c:pt idx="21">
                  <c:v>73.364655509418071</c:v>
                </c:pt>
                <c:pt idx="22">
                  <c:v>73.184591471372585</c:v>
                </c:pt>
                <c:pt idx="23">
                  <c:v>74.283595157164399</c:v>
                </c:pt>
                <c:pt idx="24">
                  <c:v>73.673954103044807</c:v>
                </c:pt>
                <c:pt idx="25">
                  <c:v>70.313556770136856</c:v>
                </c:pt>
                <c:pt idx="26">
                  <c:v>72.631512567397678</c:v>
                </c:pt>
                <c:pt idx="27">
                  <c:v>72.753086844700448</c:v>
                </c:pt>
                <c:pt idx="28">
                  <c:v>72.35136883509432</c:v>
                </c:pt>
                <c:pt idx="29">
                  <c:v>72.435447990987953</c:v>
                </c:pt>
                <c:pt idx="30">
                  <c:v>72.175551411030924</c:v>
                </c:pt>
                <c:pt idx="31">
                  <c:v>72.259945793239169</c:v>
                </c:pt>
                <c:pt idx="32">
                  <c:v>77.019647095479513</c:v>
                </c:pt>
                <c:pt idx="33">
                  <c:v>75.453417610246106</c:v>
                </c:pt>
                <c:pt idx="34">
                  <c:v>75.271552703471258</c:v>
                </c:pt>
                <c:pt idx="35">
                  <c:v>74.671907432067016</c:v>
                </c:pt>
                <c:pt idx="36">
                  <c:v>74.084833373857037</c:v>
                </c:pt>
                <c:pt idx="37">
                  <c:v>73.422365094047322</c:v>
                </c:pt>
                <c:pt idx="38">
                  <c:v>72.53813169956041</c:v>
                </c:pt>
                <c:pt idx="39">
                  <c:v>71.251667835131187</c:v>
                </c:pt>
                <c:pt idx="40">
                  <c:v>72.545976301626666</c:v>
                </c:pt>
                <c:pt idx="41">
                  <c:v>71.351200530718671</c:v>
                </c:pt>
                <c:pt idx="42">
                  <c:v>73.092775740632845</c:v>
                </c:pt>
                <c:pt idx="43">
                  <c:v>61.960361467546349</c:v>
                </c:pt>
                <c:pt idx="44">
                  <c:v>61.772598666244235</c:v>
                </c:pt>
                <c:pt idx="45">
                  <c:v>60.516298187851568</c:v>
                </c:pt>
                <c:pt idx="46">
                  <c:v>59.450888319996992</c:v>
                </c:pt>
                <c:pt idx="47">
                  <c:v>58.296443425081719</c:v>
                </c:pt>
                <c:pt idx="48">
                  <c:v>57.180172304291204</c:v>
                </c:pt>
                <c:pt idx="49">
                  <c:v>57.352027806280105</c:v>
                </c:pt>
                <c:pt idx="50">
                  <c:v>56.767208299554213</c:v>
                </c:pt>
                <c:pt idx="51">
                  <c:v>78.648588573422259</c:v>
                </c:pt>
                <c:pt idx="52">
                  <c:v>78.642020409578208</c:v>
                </c:pt>
                <c:pt idx="53">
                  <c:v>80.487657713527653</c:v>
                </c:pt>
                <c:pt idx="54">
                  <c:v>78.643766298402426</c:v>
                </c:pt>
                <c:pt idx="55">
                  <c:v>77.650934869903935</c:v>
                </c:pt>
                <c:pt idx="56">
                  <c:v>77.877022341629498</c:v>
                </c:pt>
                <c:pt idx="57">
                  <c:v>78.030724124546182</c:v>
                </c:pt>
                <c:pt idx="58">
                  <c:v>77.240203776292333</c:v>
                </c:pt>
                <c:pt idx="59">
                  <c:v>77.086604362934182</c:v>
                </c:pt>
                <c:pt idx="60">
                  <c:v>76.920439458330847</c:v>
                </c:pt>
                <c:pt idx="61">
                  <c:v>79.064503025461576</c:v>
                </c:pt>
                <c:pt idx="62">
                  <c:v>76.795420473837794</c:v>
                </c:pt>
                <c:pt idx="63">
                  <c:v>76.995096746897815</c:v>
                </c:pt>
                <c:pt idx="64">
                  <c:v>75.034660448804431</c:v>
                </c:pt>
                <c:pt idx="65">
                  <c:v>73.132961400757196</c:v>
                </c:pt>
                <c:pt idx="66">
                  <c:v>73.087947135716405</c:v>
                </c:pt>
                <c:pt idx="67">
                  <c:v>72.837379162649256</c:v>
                </c:pt>
                <c:pt idx="68">
                  <c:v>72.339860552967764</c:v>
                </c:pt>
                <c:pt idx="69">
                  <c:v>70.406605654984787</c:v>
                </c:pt>
                <c:pt idx="70">
                  <c:v>72.543526489894958</c:v>
                </c:pt>
                <c:pt idx="71">
                  <c:v>70.842956268558183</c:v>
                </c:pt>
                <c:pt idx="72">
                  <c:v>70.805021889954475</c:v>
                </c:pt>
                <c:pt idx="73">
                  <c:v>69.240271254490409</c:v>
                </c:pt>
                <c:pt idx="74">
                  <c:v>70.464208411974667</c:v>
                </c:pt>
                <c:pt idx="75">
                  <c:v>70.293139684654406</c:v>
                </c:pt>
                <c:pt idx="76">
                  <c:v>70.19982650036313</c:v>
                </c:pt>
                <c:pt idx="77">
                  <c:v>70.49282430976389</c:v>
                </c:pt>
                <c:pt idx="78">
                  <c:v>70.569479088862593</c:v>
                </c:pt>
                <c:pt idx="79">
                  <c:v>89.135050397204893</c:v>
                </c:pt>
                <c:pt idx="80">
                  <c:v>88.462075809252781</c:v>
                </c:pt>
                <c:pt idx="81">
                  <c:v>88.244547077238238</c:v>
                </c:pt>
                <c:pt idx="82">
                  <c:v>87.529948071843776</c:v>
                </c:pt>
                <c:pt idx="83">
                  <c:v>86.280480051559465</c:v>
                </c:pt>
                <c:pt idx="84">
                  <c:v>85.096303755591634</c:v>
                </c:pt>
                <c:pt idx="85">
                  <c:v>85.590632876564314</c:v>
                </c:pt>
                <c:pt idx="86">
                  <c:v>81.864437512339919</c:v>
                </c:pt>
                <c:pt idx="87">
                  <c:v>85.402704196000087</c:v>
                </c:pt>
                <c:pt idx="88">
                  <c:v>82.746845619439824</c:v>
                </c:pt>
                <c:pt idx="89">
                  <c:v>81.324619199871734</c:v>
                </c:pt>
                <c:pt idx="90">
                  <c:v>82.636017164095577</c:v>
                </c:pt>
                <c:pt idx="91">
                  <c:v>82.097818226073429</c:v>
                </c:pt>
                <c:pt idx="92">
                  <c:v>83.768733807675986</c:v>
                </c:pt>
                <c:pt idx="93">
                  <c:v>82.358612757398717</c:v>
                </c:pt>
                <c:pt idx="94">
                  <c:v>78.234243174500534</c:v>
                </c:pt>
                <c:pt idx="95">
                  <c:v>82.748721372661763</c:v>
                </c:pt>
                <c:pt idx="96">
                  <c:v>80.995334957653156</c:v>
                </c:pt>
                <c:pt idx="97">
                  <c:v>80.913623141674378</c:v>
                </c:pt>
                <c:pt idx="98">
                  <c:v>80.997443610878847</c:v>
                </c:pt>
                <c:pt idx="99">
                  <c:v>80.112612912301174</c:v>
                </c:pt>
                <c:pt idx="100">
                  <c:v>80.889494852017791</c:v>
                </c:pt>
                <c:pt idx="101">
                  <c:v>75.946362065943916</c:v>
                </c:pt>
                <c:pt idx="102">
                  <c:v>78.539454502569924</c:v>
                </c:pt>
                <c:pt idx="103">
                  <c:v>77.95350549141547</c:v>
                </c:pt>
                <c:pt idx="104">
                  <c:v>75.592777365880551</c:v>
                </c:pt>
                <c:pt idx="105">
                  <c:v>79.824340459320709</c:v>
                </c:pt>
                <c:pt idx="106">
                  <c:v>76.316722704187725</c:v>
                </c:pt>
                <c:pt idx="107">
                  <c:v>76.015107729691238</c:v>
                </c:pt>
                <c:pt idx="108">
                  <c:v>73.251341091468063</c:v>
                </c:pt>
                <c:pt idx="109">
                  <c:v>71.138713648393363</c:v>
                </c:pt>
                <c:pt idx="110">
                  <c:v>72.500258474552695</c:v>
                </c:pt>
                <c:pt idx="111">
                  <c:v>72.183736730480391</c:v>
                </c:pt>
                <c:pt idx="112">
                  <c:v>74.293502578678201</c:v>
                </c:pt>
                <c:pt idx="113">
                  <c:v>71.672298130521966</c:v>
                </c:pt>
                <c:pt idx="114">
                  <c:v>71.527488597717962</c:v>
                </c:pt>
                <c:pt idx="115">
                  <c:v>73.47541650571857</c:v>
                </c:pt>
                <c:pt idx="116">
                  <c:v>69.560005254457963</c:v>
                </c:pt>
                <c:pt idx="117">
                  <c:v>70.411010792284401</c:v>
                </c:pt>
                <c:pt idx="118">
                  <c:v>70.447768324413175</c:v>
                </c:pt>
                <c:pt idx="119">
                  <c:v>69.916679038801206</c:v>
                </c:pt>
                <c:pt idx="120">
                  <c:v>69.199861886918754</c:v>
                </c:pt>
                <c:pt idx="121">
                  <c:v>67.361494457394471</c:v>
                </c:pt>
                <c:pt idx="122">
                  <c:v>67.07146729121061</c:v>
                </c:pt>
                <c:pt idx="123">
                  <c:v>66.985145049866233</c:v>
                </c:pt>
                <c:pt idx="124">
                  <c:v>68.21006943635598</c:v>
                </c:pt>
                <c:pt idx="125">
                  <c:v>65.591682633988185</c:v>
                </c:pt>
                <c:pt idx="126">
                  <c:v>64.961599021740781</c:v>
                </c:pt>
                <c:pt idx="127">
                  <c:v>64.899818245409236</c:v>
                </c:pt>
                <c:pt idx="128">
                  <c:v>65.416260199914404</c:v>
                </c:pt>
                <c:pt idx="129">
                  <c:v>65.189395092438417</c:v>
                </c:pt>
                <c:pt idx="130">
                  <c:v>64.691270308388482</c:v>
                </c:pt>
                <c:pt idx="131">
                  <c:v>64.849754314425525</c:v>
                </c:pt>
                <c:pt idx="132">
                  <c:v>63.670675057973824</c:v>
                </c:pt>
                <c:pt idx="133">
                  <c:v>75.286424249742623</c:v>
                </c:pt>
                <c:pt idx="134">
                  <c:v>78.207081872918479</c:v>
                </c:pt>
                <c:pt idx="135">
                  <c:v>72.668602005745583</c:v>
                </c:pt>
                <c:pt idx="136">
                  <c:v>73.962201694514192</c:v>
                </c:pt>
                <c:pt idx="137">
                  <c:v>73.862674657235658</c:v>
                </c:pt>
                <c:pt idx="138">
                  <c:v>73.908547294801167</c:v>
                </c:pt>
                <c:pt idx="139">
                  <c:v>73.536540365579086</c:v>
                </c:pt>
                <c:pt idx="140">
                  <c:v>72.497666152018994</c:v>
                </c:pt>
                <c:pt idx="141">
                  <c:v>72.504960244220172</c:v>
                </c:pt>
                <c:pt idx="142">
                  <c:v>72.053729891188112</c:v>
                </c:pt>
                <c:pt idx="143">
                  <c:v>71.680600960271306</c:v>
                </c:pt>
                <c:pt idx="144">
                  <c:v>69.859479689865026</c:v>
                </c:pt>
                <c:pt idx="145">
                  <c:v>70.790551380885589</c:v>
                </c:pt>
                <c:pt idx="146">
                  <c:v>70.662210205907684</c:v>
                </c:pt>
                <c:pt idx="147">
                  <c:v>70.853028311410043</c:v>
                </c:pt>
                <c:pt idx="148">
                  <c:v>81.464204337212934</c:v>
                </c:pt>
                <c:pt idx="149">
                  <c:v>78.433261007092568</c:v>
                </c:pt>
                <c:pt idx="150">
                  <c:v>78.358670494532007</c:v>
                </c:pt>
                <c:pt idx="151">
                  <c:v>79.42102412326858</c:v>
                </c:pt>
                <c:pt idx="152">
                  <c:v>77.895657026659151</c:v>
                </c:pt>
                <c:pt idx="153">
                  <c:v>77.740523790259402</c:v>
                </c:pt>
                <c:pt idx="154">
                  <c:v>81.402090688711596</c:v>
                </c:pt>
                <c:pt idx="155">
                  <c:v>76.477144739172871</c:v>
                </c:pt>
                <c:pt idx="156">
                  <c:v>78.631793296255267</c:v>
                </c:pt>
                <c:pt idx="157">
                  <c:v>78.292744840117621</c:v>
                </c:pt>
                <c:pt idx="158">
                  <c:v>83.127490250224241</c:v>
                </c:pt>
                <c:pt idx="159">
                  <c:v>80.600010886344776</c:v>
                </c:pt>
                <c:pt idx="160">
                  <c:v>80.928499012667501</c:v>
                </c:pt>
                <c:pt idx="161">
                  <c:v>83.297166091666483</c:v>
                </c:pt>
                <c:pt idx="162">
                  <c:v>81.585380533455549</c:v>
                </c:pt>
                <c:pt idx="163">
                  <c:v>70.345704648992168</c:v>
                </c:pt>
                <c:pt idx="164">
                  <c:v>74.592637259796277</c:v>
                </c:pt>
                <c:pt idx="165">
                  <c:v>71.330094673221339</c:v>
                </c:pt>
                <c:pt idx="166">
                  <c:v>71.010891897806616</c:v>
                </c:pt>
                <c:pt idx="167">
                  <c:v>71.16297214969849</c:v>
                </c:pt>
                <c:pt idx="168">
                  <c:v>71.400385599879343</c:v>
                </c:pt>
                <c:pt idx="169">
                  <c:v>71.28509671563009</c:v>
                </c:pt>
                <c:pt idx="170">
                  <c:v>71.056901886686816</c:v>
                </c:pt>
                <c:pt idx="171">
                  <c:v>70.623641556897681</c:v>
                </c:pt>
                <c:pt idx="172">
                  <c:v>70.837683456495199</c:v>
                </c:pt>
                <c:pt idx="173">
                  <c:v>70.411647829799605</c:v>
                </c:pt>
                <c:pt idx="174">
                  <c:v>72.728259432021474</c:v>
                </c:pt>
                <c:pt idx="175">
                  <c:v>69.874743825314042</c:v>
                </c:pt>
                <c:pt idx="176">
                  <c:v>72.764532768930181</c:v>
                </c:pt>
                <c:pt idx="177">
                  <c:v>68.401674614566389</c:v>
                </c:pt>
                <c:pt idx="178">
                  <c:v>64.303044134504518</c:v>
                </c:pt>
                <c:pt idx="179">
                  <c:v>63.789243127499653</c:v>
                </c:pt>
                <c:pt idx="180">
                  <c:v>62.251081998068031</c:v>
                </c:pt>
                <c:pt idx="181">
                  <c:v>63.093273622293744</c:v>
                </c:pt>
                <c:pt idx="182">
                  <c:v>62.692150681843799</c:v>
                </c:pt>
                <c:pt idx="183">
                  <c:v>61.731165192065411</c:v>
                </c:pt>
                <c:pt idx="184">
                  <c:v>61.522571065252897</c:v>
                </c:pt>
                <c:pt idx="185">
                  <c:v>61.229665984709825</c:v>
                </c:pt>
                <c:pt idx="186">
                  <c:v>60.898788052468696</c:v>
                </c:pt>
                <c:pt idx="187">
                  <c:v>59.345618860754222</c:v>
                </c:pt>
                <c:pt idx="188">
                  <c:v>59.462652916617678</c:v>
                </c:pt>
                <c:pt idx="189">
                  <c:v>59.57607228614841</c:v>
                </c:pt>
                <c:pt idx="190">
                  <c:v>59.47376665244861</c:v>
                </c:pt>
                <c:pt idx="191">
                  <c:v>68.040353052262205</c:v>
                </c:pt>
                <c:pt idx="192">
                  <c:v>67.809722283227856</c:v>
                </c:pt>
                <c:pt idx="193">
                  <c:v>67.444987879520269</c:v>
                </c:pt>
                <c:pt idx="194">
                  <c:v>67.047411563137629</c:v>
                </c:pt>
                <c:pt idx="195">
                  <c:v>60.336003665490722</c:v>
                </c:pt>
                <c:pt idx="196">
                  <c:v>60.449508780419279</c:v>
                </c:pt>
                <c:pt idx="197">
                  <c:v>60.219860532240368</c:v>
                </c:pt>
                <c:pt idx="198">
                  <c:v>59.707096538506647</c:v>
                </c:pt>
                <c:pt idx="199">
                  <c:v>59.036618022293261</c:v>
                </c:pt>
                <c:pt idx="200">
                  <c:v>58.450719678639828</c:v>
                </c:pt>
                <c:pt idx="201">
                  <c:v>57.038598602188877</c:v>
                </c:pt>
                <c:pt idx="202">
                  <c:v>57.338703620639635</c:v>
                </c:pt>
                <c:pt idx="203">
                  <c:v>57.012328736148596</c:v>
                </c:pt>
                <c:pt idx="204">
                  <c:v>60.681617043962696</c:v>
                </c:pt>
                <c:pt idx="205">
                  <c:v>55.811662197152501</c:v>
                </c:pt>
                <c:pt idx="206">
                  <c:v>75.486709412624165</c:v>
                </c:pt>
                <c:pt idx="207">
                  <c:v>76.488054142665405</c:v>
                </c:pt>
                <c:pt idx="208">
                  <c:v>75.071890024656199</c:v>
                </c:pt>
                <c:pt idx="209">
                  <c:v>74.08262656921886</c:v>
                </c:pt>
                <c:pt idx="210">
                  <c:v>73.671801785146272</c:v>
                </c:pt>
                <c:pt idx="211">
                  <c:v>72.882018140882252</c:v>
                </c:pt>
                <c:pt idx="212">
                  <c:v>73.621418756262358</c:v>
                </c:pt>
                <c:pt idx="213">
                  <c:v>74.743046547302697</c:v>
                </c:pt>
                <c:pt idx="214">
                  <c:v>75.092487909267433</c:v>
                </c:pt>
                <c:pt idx="215">
                  <c:v>66.076173891468528</c:v>
                </c:pt>
                <c:pt idx="216">
                  <c:v>66.071430513913299</c:v>
                </c:pt>
                <c:pt idx="217">
                  <c:v>68.944127606320293</c:v>
                </c:pt>
                <c:pt idx="218">
                  <c:v>68.03006861974859</c:v>
                </c:pt>
                <c:pt idx="219">
                  <c:v>71.900556507384564</c:v>
                </c:pt>
                <c:pt idx="220">
                  <c:v>65.713003072525851</c:v>
                </c:pt>
                <c:pt idx="221">
                  <c:v>64.7321087894464</c:v>
                </c:pt>
                <c:pt idx="222">
                  <c:v>62.630765807369279</c:v>
                </c:pt>
                <c:pt idx="223">
                  <c:v>60.034293154751317</c:v>
                </c:pt>
                <c:pt idx="224">
                  <c:v>59.349972507914281</c:v>
                </c:pt>
                <c:pt idx="225">
                  <c:v>57.404953062800246</c:v>
                </c:pt>
                <c:pt idx="226">
                  <c:v>53.559777618621695</c:v>
                </c:pt>
                <c:pt idx="227">
                  <c:v>48.832038164437478</c:v>
                </c:pt>
                <c:pt idx="228">
                  <c:v>46.710904783330008</c:v>
                </c:pt>
                <c:pt idx="229">
                  <c:v>44.353241703652202</c:v>
                </c:pt>
                <c:pt idx="230">
                  <c:v>42.678705693959884</c:v>
                </c:pt>
                <c:pt idx="231">
                  <c:v>43.164314660505681</c:v>
                </c:pt>
                <c:pt idx="232">
                  <c:v>75.699648912159105</c:v>
                </c:pt>
                <c:pt idx="233">
                  <c:v>75.170319356348216</c:v>
                </c:pt>
                <c:pt idx="234">
                  <c:v>75.115631818640651</c:v>
                </c:pt>
                <c:pt idx="235">
                  <c:v>74.839097307552365</c:v>
                </c:pt>
                <c:pt idx="236">
                  <c:v>74.47446072224291</c:v>
                </c:pt>
                <c:pt idx="237">
                  <c:v>74.22517627489762</c:v>
                </c:pt>
                <c:pt idx="238">
                  <c:v>72.325296367796</c:v>
                </c:pt>
                <c:pt idx="239">
                  <c:v>73.861212986234079</c:v>
                </c:pt>
                <c:pt idx="240">
                  <c:v>73.865171062139794</c:v>
                </c:pt>
                <c:pt idx="241">
                  <c:v>73.695811167955213</c:v>
                </c:pt>
                <c:pt idx="242">
                  <c:v>76.388970644878995</c:v>
                </c:pt>
                <c:pt idx="243">
                  <c:v>74.463266272897357</c:v>
                </c:pt>
                <c:pt idx="244">
                  <c:v>74.392705010276472</c:v>
                </c:pt>
                <c:pt idx="245">
                  <c:v>74.088976927288272</c:v>
                </c:pt>
                <c:pt idx="246">
                  <c:v>73.739853696162115</c:v>
                </c:pt>
                <c:pt idx="247">
                  <c:v>75.334475793213585</c:v>
                </c:pt>
                <c:pt idx="248">
                  <c:v>77.107616598194596</c:v>
                </c:pt>
                <c:pt idx="249">
                  <c:v>75.117480696702742</c:v>
                </c:pt>
                <c:pt idx="250">
                  <c:v>74.892167515970399</c:v>
                </c:pt>
                <c:pt idx="251">
                  <c:v>74.271007612999014</c:v>
                </c:pt>
                <c:pt idx="252">
                  <c:v>74.136658133939093</c:v>
                </c:pt>
                <c:pt idx="253">
                  <c:v>73.825028179973629</c:v>
                </c:pt>
                <c:pt idx="254">
                  <c:v>71.785102245753492</c:v>
                </c:pt>
                <c:pt idx="255">
                  <c:v>71.651849845121063</c:v>
                </c:pt>
                <c:pt idx="256">
                  <c:v>75.909113970270425</c:v>
                </c:pt>
                <c:pt idx="257">
                  <c:v>73.188023745858004</c:v>
                </c:pt>
                <c:pt idx="258">
                  <c:v>72.548371202508775</c:v>
                </c:pt>
                <c:pt idx="259">
                  <c:v>72.476575960071841</c:v>
                </c:pt>
                <c:pt idx="260">
                  <c:v>74.700883598671425</c:v>
                </c:pt>
                <c:pt idx="261">
                  <c:v>72.128480528654805</c:v>
                </c:pt>
                <c:pt idx="262">
                  <c:v>60.442904251276012</c:v>
                </c:pt>
                <c:pt idx="263">
                  <c:v>63.91657550460971</c:v>
                </c:pt>
                <c:pt idx="264">
                  <c:v>57.884371604687686</c:v>
                </c:pt>
                <c:pt idx="265">
                  <c:v>57.902384347695566</c:v>
                </c:pt>
                <c:pt idx="266">
                  <c:v>57.318056306842209</c:v>
                </c:pt>
                <c:pt idx="267">
                  <c:v>56.841626063840444</c:v>
                </c:pt>
                <c:pt idx="268">
                  <c:v>56.315520900283936</c:v>
                </c:pt>
                <c:pt idx="269">
                  <c:v>55.404343569821492</c:v>
                </c:pt>
                <c:pt idx="270">
                  <c:v>59.354304835481038</c:v>
                </c:pt>
                <c:pt idx="271">
                  <c:v>63.416998846931619</c:v>
                </c:pt>
                <c:pt idx="272">
                  <c:v>67.64912307997804</c:v>
                </c:pt>
                <c:pt idx="273">
                  <c:v>62.522610959958563</c:v>
                </c:pt>
                <c:pt idx="274">
                  <c:v>61.565901554337913</c:v>
                </c:pt>
                <c:pt idx="275">
                  <c:v>65.513027816041046</c:v>
                </c:pt>
                <c:pt idx="276">
                  <c:v>59.10655765712886</c:v>
                </c:pt>
                <c:pt idx="277">
                  <c:v>63.1173592984875</c:v>
                </c:pt>
                <c:pt idx="278">
                  <c:v>56.336493851142251</c:v>
                </c:pt>
                <c:pt idx="279">
                  <c:v>55.427428442465313</c:v>
                </c:pt>
                <c:pt idx="280">
                  <c:v>54.398836800937502</c:v>
                </c:pt>
                <c:pt idx="281">
                  <c:v>53.214940520280933</c:v>
                </c:pt>
                <c:pt idx="282">
                  <c:v>71.261256692671623</c:v>
                </c:pt>
                <c:pt idx="283">
                  <c:v>73.89111489422514</c:v>
                </c:pt>
                <c:pt idx="284">
                  <c:v>71.443580591990411</c:v>
                </c:pt>
                <c:pt idx="285">
                  <c:v>69.56507290789429</c:v>
                </c:pt>
                <c:pt idx="286">
                  <c:v>70.755906533912224</c:v>
                </c:pt>
                <c:pt idx="287">
                  <c:v>70.371959818782457</c:v>
                </c:pt>
                <c:pt idx="288">
                  <c:v>70.109189205591591</c:v>
                </c:pt>
                <c:pt idx="289">
                  <c:v>69.502421892181772</c:v>
                </c:pt>
                <c:pt idx="290">
                  <c:v>69.285163265165039</c:v>
                </c:pt>
                <c:pt idx="291">
                  <c:v>68.280403802709628</c:v>
                </c:pt>
                <c:pt idx="292">
                  <c:v>70.259237783517563</c:v>
                </c:pt>
                <c:pt idx="293">
                  <c:v>68.203997897705932</c:v>
                </c:pt>
                <c:pt idx="294">
                  <c:v>68.447963521098799</c:v>
                </c:pt>
                <c:pt idx="295">
                  <c:v>67.332002044820101</c:v>
                </c:pt>
                <c:pt idx="296">
                  <c:v>66.738035039300399</c:v>
                </c:pt>
                <c:pt idx="297">
                  <c:v>66.676508853578071</c:v>
                </c:pt>
                <c:pt idx="298">
                  <c:v>69.334927034849002</c:v>
                </c:pt>
                <c:pt idx="299">
                  <c:v>66.138830018146876</c:v>
                </c:pt>
                <c:pt idx="300">
                  <c:v>66.078355082197419</c:v>
                </c:pt>
                <c:pt idx="301">
                  <c:v>65.748010094313472</c:v>
                </c:pt>
                <c:pt idx="302">
                  <c:v>67.8583682702684</c:v>
                </c:pt>
                <c:pt idx="303">
                  <c:v>63.062700414581599</c:v>
                </c:pt>
                <c:pt idx="304">
                  <c:v>61.405282868164043</c:v>
                </c:pt>
                <c:pt idx="305">
                  <c:v>61.210489175469327</c:v>
                </c:pt>
                <c:pt idx="306">
                  <c:v>60.724410314593079</c:v>
                </c:pt>
                <c:pt idx="307">
                  <c:v>58.978079544041556</c:v>
                </c:pt>
                <c:pt idx="308">
                  <c:v>64.697177960119788</c:v>
                </c:pt>
                <c:pt idx="309">
                  <c:v>57.304873130918267</c:v>
                </c:pt>
                <c:pt idx="310">
                  <c:v>57.276040183166245</c:v>
                </c:pt>
                <c:pt idx="311">
                  <c:v>55.971375958088437</c:v>
                </c:pt>
                <c:pt idx="312">
                  <c:v>55.967529532075041</c:v>
                </c:pt>
                <c:pt idx="313">
                  <c:v>61.416144542242627</c:v>
                </c:pt>
                <c:pt idx="314">
                  <c:v>78.714715455059235</c:v>
                </c:pt>
                <c:pt idx="315">
                  <c:v>83.001603730281104</c:v>
                </c:pt>
                <c:pt idx="316">
                  <c:v>83.369370198759015</c:v>
                </c:pt>
                <c:pt idx="317">
                  <c:v>79.13473100464283</c:v>
                </c:pt>
                <c:pt idx="318">
                  <c:v>84.092328241320743</c:v>
                </c:pt>
                <c:pt idx="319">
                  <c:v>79.537459367928506</c:v>
                </c:pt>
                <c:pt idx="320">
                  <c:v>82.13380118081615</c:v>
                </c:pt>
                <c:pt idx="321">
                  <c:v>82.035413543983168</c:v>
                </c:pt>
                <c:pt idx="322">
                  <c:v>79.414028114607476</c:v>
                </c:pt>
                <c:pt idx="323">
                  <c:v>81.820837397260135</c:v>
                </c:pt>
                <c:pt idx="324">
                  <c:v>79.520223135340729</c:v>
                </c:pt>
                <c:pt idx="325">
                  <c:v>79.05975877334329</c:v>
                </c:pt>
                <c:pt idx="326">
                  <c:v>54.788883058895927</c:v>
                </c:pt>
                <c:pt idx="327">
                  <c:v>54.096432578843988</c:v>
                </c:pt>
                <c:pt idx="328">
                  <c:v>54.614793181963925</c:v>
                </c:pt>
                <c:pt idx="329">
                  <c:v>53.157630252875975</c:v>
                </c:pt>
                <c:pt idx="330">
                  <c:v>52.549403052311519</c:v>
                </c:pt>
                <c:pt idx="331">
                  <c:v>52.335995810323055</c:v>
                </c:pt>
                <c:pt idx="332">
                  <c:v>56.013333415618291</c:v>
                </c:pt>
                <c:pt idx="333">
                  <c:v>55.829753490840929</c:v>
                </c:pt>
                <c:pt idx="334">
                  <c:v>55.142697854547407</c:v>
                </c:pt>
                <c:pt idx="335">
                  <c:v>54.211283405071342</c:v>
                </c:pt>
                <c:pt idx="336">
                  <c:v>54.360722286014671</c:v>
                </c:pt>
                <c:pt idx="337">
                  <c:v>58.994569813160645</c:v>
                </c:pt>
                <c:pt idx="338">
                  <c:v>52.231414196872024</c:v>
                </c:pt>
                <c:pt idx="339">
                  <c:v>79.334042122153576</c:v>
                </c:pt>
                <c:pt idx="340">
                  <c:v>78.446863874993596</c:v>
                </c:pt>
                <c:pt idx="341">
                  <c:v>77.042654074295257</c:v>
                </c:pt>
                <c:pt idx="342">
                  <c:v>77.224787578563081</c:v>
                </c:pt>
                <c:pt idx="343">
                  <c:v>75.035615894424296</c:v>
                </c:pt>
                <c:pt idx="344">
                  <c:v>76.966890544062508</c:v>
                </c:pt>
                <c:pt idx="345">
                  <c:v>76.815842395341505</c:v>
                </c:pt>
                <c:pt idx="346">
                  <c:v>77.679638626805783</c:v>
                </c:pt>
                <c:pt idx="347">
                  <c:v>76.801914080018832</c:v>
                </c:pt>
                <c:pt idx="348">
                  <c:v>74.816036432855341</c:v>
                </c:pt>
                <c:pt idx="349">
                  <c:v>73.502162833440977</c:v>
                </c:pt>
                <c:pt idx="350">
                  <c:v>73.668048661359549</c:v>
                </c:pt>
                <c:pt idx="351">
                  <c:v>74.824185835722005</c:v>
                </c:pt>
                <c:pt idx="352">
                  <c:v>74.3340347238411</c:v>
                </c:pt>
                <c:pt idx="353">
                  <c:v>74.170088986603332</c:v>
                </c:pt>
                <c:pt idx="354">
                  <c:v>73.219494241802181</c:v>
                </c:pt>
                <c:pt idx="355">
                  <c:v>72.930145162447019</c:v>
                </c:pt>
                <c:pt idx="356">
                  <c:v>72.463737717266497</c:v>
                </c:pt>
                <c:pt idx="357">
                  <c:v>71.821471371966865</c:v>
                </c:pt>
                <c:pt idx="358">
                  <c:v>73.363142244649495</c:v>
                </c:pt>
                <c:pt idx="359">
                  <c:v>73.070367051538057</c:v>
                </c:pt>
                <c:pt idx="360">
                  <c:v>72.994754685424823</c:v>
                </c:pt>
                <c:pt idx="361">
                  <c:v>72.198803653071877</c:v>
                </c:pt>
                <c:pt idx="362">
                  <c:v>69.673043582690966</c:v>
                </c:pt>
                <c:pt idx="363">
                  <c:v>72.91458303236854</c:v>
                </c:pt>
                <c:pt idx="364">
                  <c:v>73.148262560540218</c:v>
                </c:pt>
                <c:pt idx="365">
                  <c:v>73.686061461134727</c:v>
                </c:pt>
                <c:pt idx="366">
                  <c:v>72.832658311371489</c:v>
                </c:pt>
                <c:pt idx="367">
                  <c:v>74.635537467781489</c:v>
                </c:pt>
                <c:pt idx="368">
                  <c:v>74.752777513787592</c:v>
                </c:pt>
                <c:pt idx="369">
                  <c:v>72.286777339223349</c:v>
                </c:pt>
                <c:pt idx="370">
                  <c:v>71.739116254608405</c:v>
                </c:pt>
                <c:pt idx="371">
                  <c:v>71.021886651704165</c:v>
                </c:pt>
                <c:pt idx="372">
                  <c:v>69.204098677435127</c:v>
                </c:pt>
                <c:pt idx="373">
                  <c:v>70.490689912460439</c:v>
                </c:pt>
                <c:pt idx="374">
                  <c:v>73.246399879818128</c:v>
                </c:pt>
                <c:pt idx="375">
                  <c:v>70.431116369770947</c:v>
                </c:pt>
                <c:pt idx="376">
                  <c:v>69.584831279432606</c:v>
                </c:pt>
                <c:pt idx="377">
                  <c:v>70.134864694549037</c:v>
                </c:pt>
                <c:pt idx="378">
                  <c:v>69.543495831122826</c:v>
                </c:pt>
                <c:pt idx="379">
                  <c:v>65.69652653804954</c:v>
                </c:pt>
                <c:pt idx="380">
                  <c:v>65.582893692543891</c:v>
                </c:pt>
                <c:pt idx="381">
                  <c:v>65.428517218383817</c:v>
                </c:pt>
                <c:pt idx="382">
                  <c:v>65.115228925683553</c:v>
                </c:pt>
                <c:pt idx="383">
                  <c:v>64.662444307945847</c:v>
                </c:pt>
                <c:pt idx="384">
                  <c:v>63.92299434399439</c:v>
                </c:pt>
                <c:pt idx="385">
                  <c:v>63.477979890500706</c:v>
                </c:pt>
                <c:pt idx="386">
                  <c:v>63.740156125928699</c:v>
                </c:pt>
                <c:pt idx="387">
                  <c:v>63.256512753590791</c:v>
                </c:pt>
                <c:pt idx="388">
                  <c:v>58.813615424845807</c:v>
                </c:pt>
                <c:pt idx="389">
                  <c:v>57.271822159748758</c:v>
                </c:pt>
                <c:pt idx="390">
                  <c:v>75.518961664317757</c:v>
                </c:pt>
                <c:pt idx="391">
                  <c:v>75.340200370442716</c:v>
                </c:pt>
                <c:pt idx="392">
                  <c:v>75.395972568543769</c:v>
                </c:pt>
                <c:pt idx="393">
                  <c:v>75.585400318682531</c:v>
                </c:pt>
                <c:pt idx="394">
                  <c:v>76.867069478658237</c:v>
                </c:pt>
                <c:pt idx="395">
                  <c:v>73.579983623174087</c:v>
                </c:pt>
                <c:pt idx="396">
                  <c:v>73.493423149787404</c:v>
                </c:pt>
                <c:pt idx="397">
                  <c:v>73.768335078815554</c:v>
                </c:pt>
                <c:pt idx="398">
                  <c:v>75.211908150423071</c:v>
                </c:pt>
                <c:pt idx="399">
                  <c:v>72.482214103208108</c:v>
                </c:pt>
                <c:pt idx="400">
                  <c:v>72.926189418322636</c:v>
                </c:pt>
                <c:pt idx="401">
                  <c:v>74.776566277370279</c:v>
                </c:pt>
                <c:pt idx="402">
                  <c:v>72.531820274250435</c:v>
                </c:pt>
                <c:pt idx="403">
                  <c:v>74.608753917922556</c:v>
                </c:pt>
                <c:pt idx="404">
                  <c:v>71.275556713720007</c:v>
                </c:pt>
                <c:pt idx="405">
                  <c:v>77.380376522070605</c:v>
                </c:pt>
                <c:pt idx="406">
                  <c:v>77.167727031719963</c:v>
                </c:pt>
                <c:pt idx="407">
                  <c:v>78.278971848979708</c:v>
                </c:pt>
                <c:pt idx="408">
                  <c:v>78.112819714702283</c:v>
                </c:pt>
                <c:pt idx="409">
                  <c:v>75.162376816314691</c:v>
                </c:pt>
                <c:pt idx="410">
                  <c:v>75.974630291027637</c:v>
                </c:pt>
                <c:pt idx="411">
                  <c:v>76.272044598093046</c:v>
                </c:pt>
                <c:pt idx="412">
                  <c:v>75.991082885244211</c:v>
                </c:pt>
                <c:pt idx="413">
                  <c:v>77.30157928100023</c:v>
                </c:pt>
                <c:pt idx="414">
                  <c:v>76.607390363693327</c:v>
                </c:pt>
                <c:pt idx="415">
                  <c:v>77.571278730883137</c:v>
                </c:pt>
                <c:pt idx="416">
                  <c:v>77.663701689344791</c:v>
                </c:pt>
                <c:pt idx="417">
                  <c:v>77.10751662703619</c:v>
                </c:pt>
                <c:pt idx="418">
                  <c:v>77.521050208890003</c:v>
                </c:pt>
                <c:pt idx="419">
                  <c:v>76.031856878801676</c:v>
                </c:pt>
                <c:pt idx="420">
                  <c:v>76.771725178143527</c:v>
                </c:pt>
                <c:pt idx="421">
                  <c:v>76.41328353287949</c:v>
                </c:pt>
                <c:pt idx="422">
                  <c:v>76.420726850461349</c:v>
                </c:pt>
                <c:pt idx="423">
                  <c:v>76.192597371964752</c:v>
                </c:pt>
                <c:pt idx="424">
                  <c:v>75.053360708583924</c:v>
                </c:pt>
                <c:pt idx="425">
                  <c:v>74.912056076950918</c:v>
                </c:pt>
                <c:pt idx="426">
                  <c:v>74.17693365883639</c:v>
                </c:pt>
                <c:pt idx="427">
                  <c:v>75.809059036220461</c:v>
                </c:pt>
                <c:pt idx="428">
                  <c:v>60.490810355843912</c:v>
                </c:pt>
                <c:pt idx="429">
                  <c:v>61.062468068814496</c:v>
                </c:pt>
                <c:pt idx="430">
                  <c:v>60.924465103980531</c:v>
                </c:pt>
                <c:pt idx="431">
                  <c:v>60.032757791553635</c:v>
                </c:pt>
                <c:pt idx="432">
                  <c:v>59.405688892260159</c:v>
                </c:pt>
                <c:pt idx="433">
                  <c:v>58.989879555349859</c:v>
                </c:pt>
                <c:pt idx="434">
                  <c:v>58.423853157542403</c:v>
                </c:pt>
                <c:pt idx="435">
                  <c:v>56.946177609162518</c:v>
                </c:pt>
                <c:pt idx="436">
                  <c:v>72.362190954979496</c:v>
                </c:pt>
                <c:pt idx="437">
                  <c:v>72.680056264818617</c:v>
                </c:pt>
                <c:pt idx="438">
                  <c:v>72.25490716116731</c:v>
                </c:pt>
                <c:pt idx="439">
                  <c:v>74.973888378657321</c:v>
                </c:pt>
                <c:pt idx="440">
                  <c:v>71.6859903783851</c:v>
                </c:pt>
                <c:pt idx="441">
                  <c:v>71.932283516959941</c:v>
                </c:pt>
                <c:pt idx="442">
                  <c:v>70.943839818319333</c:v>
                </c:pt>
                <c:pt idx="443">
                  <c:v>69.224600460163003</c:v>
                </c:pt>
                <c:pt idx="444">
                  <c:v>70.433803394599735</c:v>
                </c:pt>
                <c:pt idx="445">
                  <c:v>72.687286249600305</c:v>
                </c:pt>
                <c:pt idx="446">
                  <c:v>69.090654426380226</c:v>
                </c:pt>
                <c:pt idx="447">
                  <c:v>72.197670621291763</c:v>
                </c:pt>
                <c:pt idx="448">
                  <c:v>69.228105814518401</c:v>
                </c:pt>
                <c:pt idx="449">
                  <c:v>69.03807601231847</c:v>
                </c:pt>
                <c:pt idx="450">
                  <c:v>68.992296293966589</c:v>
                </c:pt>
                <c:pt idx="451">
                  <c:v>74.555427957662758</c:v>
                </c:pt>
                <c:pt idx="452">
                  <c:v>73.631149122620073</c:v>
                </c:pt>
                <c:pt idx="453">
                  <c:v>73.326117042622712</c:v>
                </c:pt>
                <c:pt idx="454">
                  <c:v>73.221732485180624</c:v>
                </c:pt>
                <c:pt idx="455">
                  <c:v>72.004482180651479</c:v>
                </c:pt>
                <c:pt idx="456">
                  <c:v>71.46119683031695</c:v>
                </c:pt>
                <c:pt idx="457">
                  <c:v>72.735886086627985</c:v>
                </c:pt>
                <c:pt idx="458">
                  <c:v>74.585358592918851</c:v>
                </c:pt>
                <c:pt idx="459">
                  <c:v>72.263396367033124</c:v>
                </c:pt>
                <c:pt idx="460">
                  <c:v>72.00446227298491</c:v>
                </c:pt>
                <c:pt idx="461">
                  <c:v>71.251144935174494</c:v>
                </c:pt>
                <c:pt idx="462">
                  <c:v>71.710066527100324</c:v>
                </c:pt>
                <c:pt idx="463">
                  <c:v>71.375638247805057</c:v>
                </c:pt>
                <c:pt idx="464">
                  <c:v>70.535622734034433</c:v>
                </c:pt>
                <c:pt idx="465">
                  <c:v>71.086126691067591</c:v>
                </c:pt>
                <c:pt idx="466">
                  <c:v>72.446021183718926</c:v>
                </c:pt>
                <c:pt idx="467">
                  <c:v>72.348920118752119</c:v>
                </c:pt>
                <c:pt idx="468">
                  <c:v>72.242979817634051</c:v>
                </c:pt>
                <c:pt idx="469">
                  <c:v>71.050122618241957</c:v>
                </c:pt>
                <c:pt idx="470">
                  <c:v>71.602019290814184</c:v>
                </c:pt>
                <c:pt idx="471">
                  <c:v>74.323114900954408</c:v>
                </c:pt>
                <c:pt idx="472">
                  <c:v>71.718461794073988</c:v>
                </c:pt>
                <c:pt idx="473">
                  <c:v>72.635968518719693</c:v>
                </c:pt>
                <c:pt idx="474">
                  <c:v>69.500561896789193</c:v>
                </c:pt>
                <c:pt idx="475">
                  <c:v>70.803313704431019</c:v>
                </c:pt>
                <c:pt idx="476">
                  <c:v>69.008866329086459</c:v>
                </c:pt>
                <c:pt idx="477">
                  <c:v>73.032490077942612</c:v>
                </c:pt>
                <c:pt idx="478">
                  <c:v>72.456300214140185</c:v>
                </c:pt>
                <c:pt idx="479">
                  <c:v>69.454539579999164</c:v>
                </c:pt>
                <c:pt idx="480">
                  <c:v>69.032429662115931</c:v>
                </c:pt>
                <c:pt idx="481">
                  <c:v>65.425127731176318</c:v>
                </c:pt>
                <c:pt idx="482">
                  <c:v>58.410606954093055</c:v>
                </c:pt>
                <c:pt idx="483">
                  <c:v>56.626487696115092</c:v>
                </c:pt>
                <c:pt idx="484">
                  <c:v>57.781043819375867</c:v>
                </c:pt>
                <c:pt idx="485">
                  <c:v>57.644064579051999</c:v>
                </c:pt>
                <c:pt idx="486">
                  <c:v>57.374078943138727</c:v>
                </c:pt>
                <c:pt idx="487">
                  <c:v>57.352531670954285</c:v>
                </c:pt>
                <c:pt idx="488">
                  <c:v>58.450134502432576</c:v>
                </c:pt>
                <c:pt idx="489">
                  <c:v>52.869891017179079</c:v>
                </c:pt>
                <c:pt idx="490">
                  <c:v>52.423190609619716</c:v>
                </c:pt>
                <c:pt idx="491">
                  <c:v>50.971994443195804</c:v>
                </c:pt>
                <c:pt idx="492">
                  <c:v>79.345362264941613</c:v>
                </c:pt>
                <c:pt idx="493">
                  <c:v>78.06816837335144</c:v>
                </c:pt>
                <c:pt idx="494">
                  <c:v>78.812541140891</c:v>
                </c:pt>
                <c:pt idx="495">
                  <c:v>78.426342300982455</c:v>
                </c:pt>
                <c:pt idx="496">
                  <c:v>77.27854233542979</c:v>
                </c:pt>
                <c:pt idx="497">
                  <c:v>76.917887529427148</c:v>
                </c:pt>
                <c:pt idx="498">
                  <c:v>75.836959114150915</c:v>
                </c:pt>
                <c:pt idx="499">
                  <c:v>76.062184602244585</c:v>
                </c:pt>
                <c:pt idx="500">
                  <c:v>75.37385681019218</c:v>
                </c:pt>
                <c:pt idx="501">
                  <c:v>74.966814162014416</c:v>
                </c:pt>
                <c:pt idx="502">
                  <c:v>75.042173813040336</c:v>
                </c:pt>
                <c:pt idx="503">
                  <c:v>61.616130501145918</c:v>
                </c:pt>
                <c:pt idx="504">
                  <c:v>60.545712517168965</c:v>
                </c:pt>
                <c:pt idx="505">
                  <c:v>60.107760681942793</c:v>
                </c:pt>
                <c:pt idx="506">
                  <c:v>59.557634117311238</c:v>
                </c:pt>
                <c:pt idx="507">
                  <c:v>59.116591742819644</c:v>
                </c:pt>
                <c:pt idx="508">
                  <c:v>58.146639250323773</c:v>
                </c:pt>
                <c:pt idx="509">
                  <c:v>56.79087202990592</c:v>
                </c:pt>
                <c:pt idx="510">
                  <c:v>58.891431469294808</c:v>
                </c:pt>
                <c:pt idx="511">
                  <c:v>77.290764603584975</c:v>
                </c:pt>
                <c:pt idx="512">
                  <c:v>74.282328272672274</c:v>
                </c:pt>
                <c:pt idx="513">
                  <c:v>72.233678478067503</c:v>
                </c:pt>
                <c:pt idx="514">
                  <c:v>73.782302909473771</c:v>
                </c:pt>
                <c:pt idx="515">
                  <c:v>76.642212518377718</c:v>
                </c:pt>
                <c:pt idx="516">
                  <c:v>76.150767558146171</c:v>
                </c:pt>
                <c:pt idx="517">
                  <c:v>75.854420863986334</c:v>
                </c:pt>
                <c:pt idx="518">
                  <c:v>75.583941808097407</c:v>
                </c:pt>
                <c:pt idx="519">
                  <c:v>72.330565299907406</c:v>
                </c:pt>
                <c:pt idx="520">
                  <c:v>72.156327298396036</c:v>
                </c:pt>
                <c:pt idx="521">
                  <c:v>71.521319195607092</c:v>
                </c:pt>
                <c:pt idx="522">
                  <c:v>74.710530059496179</c:v>
                </c:pt>
                <c:pt idx="523">
                  <c:v>74.614637114471378</c:v>
                </c:pt>
                <c:pt idx="524">
                  <c:v>70.93255092782907</c:v>
                </c:pt>
                <c:pt idx="525">
                  <c:v>68.141609611063799</c:v>
                </c:pt>
                <c:pt idx="526">
                  <c:v>82.088198703677676</c:v>
                </c:pt>
                <c:pt idx="527">
                  <c:v>82.108054210182743</c:v>
                </c:pt>
                <c:pt idx="528">
                  <c:v>79.150404045284162</c:v>
                </c:pt>
                <c:pt idx="529">
                  <c:v>77.09126684437696</c:v>
                </c:pt>
                <c:pt idx="530">
                  <c:v>76.79298922377842</c:v>
                </c:pt>
                <c:pt idx="531">
                  <c:v>81.607319835676734</c:v>
                </c:pt>
                <c:pt idx="532">
                  <c:v>81.179511314841406</c:v>
                </c:pt>
                <c:pt idx="533">
                  <c:v>77.87852148165527</c:v>
                </c:pt>
                <c:pt idx="534">
                  <c:v>80.319196899863599</c:v>
                </c:pt>
                <c:pt idx="535">
                  <c:v>79.564186297579511</c:v>
                </c:pt>
                <c:pt idx="536">
                  <c:v>79.376899989603402</c:v>
                </c:pt>
                <c:pt idx="537">
                  <c:v>78.782032975914973</c:v>
                </c:pt>
                <c:pt idx="538">
                  <c:v>79.914765853662828</c:v>
                </c:pt>
                <c:pt idx="539">
                  <c:v>80.486252337161346</c:v>
                </c:pt>
                <c:pt idx="540">
                  <c:v>80.455774544228007</c:v>
                </c:pt>
                <c:pt idx="541">
                  <c:v>67.953864160231404</c:v>
                </c:pt>
                <c:pt idx="542">
                  <c:v>67.107181968436791</c:v>
                </c:pt>
                <c:pt idx="543">
                  <c:v>65.808485078097107</c:v>
                </c:pt>
                <c:pt idx="544">
                  <c:v>65.100813122797788</c:v>
                </c:pt>
                <c:pt idx="545">
                  <c:v>64.515149778963632</c:v>
                </c:pt>
                <c:pt idx="546">
                  <c:v>68.304304757720885</c:v>
                </c:pt>
                <c:pt idx="547">
                  <c:v>63.388719895552171</c:v>
                </c:pt>
                <c:pt idx="548">
                  <c:v>63.264772696946366</c:v>
                </c:pt>
                <c:pt idx="549">
                  <c:v>62.098381649713417</c:v>
                </c:pt>
                <c:pt idx="550">
                  <c:v>65.598273108352274</c:v>
                </c:pt>
                <c:pt idx="551">
                  <c:v>74.040081647550863</c:v>
                </c:pt>
                <c:pt idx="552">
                  <c:v>73.884708515685787</c:v>
                </c:pt>
                <c:pt idx="553">
                  <c:v>75.719124947757734</c:v>
                </c:pt>
                <c:pt idx="554">
                  <c:v>73.66731689294167</c:v>
                </c:pt>
                <c:pt idx="555">
                  <c:v>72.863001793880485</c:v>
                </c:pt>
                <c:pt idx="556">
                  <c:v>72.457981725234873</c:v>
                </c:pt>
                <c:pt idx="557">
                  <c:v>71.169929597099085</c:v>
                </c:pt>
                <c:pt idx="558">
                  <c:v>74.460707149502269</c:v>
                </c:pt>
                <c:pt idx="559">
                  <c:v>72.583185826850354</c:v>
                </c:pt>
                <c:pt idx="560">
                  <c:v>71.98234591166046</c:v>
                </c:pt>
                <c:pt idx="561">
                  <c:v>71.493893822829548</c:v>
                </c:pt>
                <c:pt idx="562">
                  <c:v>71.380803183218518</c:v>
                </c:pt>
                <c:pt idx="563">
                  <c:v>71.497832907389878</c:v>
                </c:pt>
                <c:pt idx="564">
                  <c:v>71.568448552946577</c:v>
                </c:pt>
                <c:pt idx="565">
                  <c:v>63.319010250701588</c:v>
                </c:pt>
                <c:pt idx="566">
                  <c:v>80.358094664228986</c:v>
                </c:pt>
                <c:pt idx="567">
                  <c:v>80.172410669252741</c:v>
                </c:pt>
                <c:pt idx="568">
                  <c:v>77.557776971272389</c:v>
                </c:pt>
                <c:pt idx="569">
                  <c:v>77.359320058550765</c:v>
                </c:pt>
                <c:pt idx="570">
                  <c:v>82.780342523516538</c:v>
                </c:pt>
                <c:pt idx="571">
                  <c:v>82.767289688401007</c:v>
                </c:pt>
                <c:pt idx="572">
                  <c:v>83.32710914914523</c:v>
                </c:pt>
                <c:pt idx="573">
                  <c:v>81.787607853294006</c:v>
                </c:pt>
                <c:pt idx="574">
                  <c:v>80.968771508459241</c:v>
                </c:pt>
                <c:pt idx="575">
                  <c:v>81.074424923475362</c:v>
                </c:pt>
                <c:pt idx="576">
                  <c:v>80.503418039874987</c:v>
                </c:pt>
                <c:pt idx="577">
                  <c:v>79.580415833468436</c:v>
                </c:pt>
                <c:pt idx="578">
                  <c:v>77.508294512329698</c:v>
                </c:pt>
                <c:pt idx="579">
                  <c:v>78.932907651356615</c:v>
                </c:pt>
                <c:pt idx="580">
                  <c:v>77.741568957615542</c:v>
                </c:pt>
                <c:pt idx="581">
                  <c:v>66.726524619535823</c:v>
                </c:pt>
                <c:pt idx="582">
                  <c:v>65.687973582158449</c:v>
                </c:pt>
                <c:pt idx="583">
                  <c:v>66.09002308477865</c:v>
                </c:pt>
                <c:pt idx="584">
                  <c:v>65.310534701718169</c:v>
                </c:pt>
                <c:pt idx="585">
                  <c:v>64.542551147022706</c:v>
                </c:pt>
                <c:pt idx="586">
                  <c:v>64.151666608548567</c:v>
                </c:pt>
                <c:pt idx="587">
                  <c:v>63.30217557925841</c:v>
                </c:pt>
                <c:pt idx="588">
                  <c:v>66.558352238208514</c:v>
                </c:pt>
                <c:pt idx="589">
                  <c:v>61.286219671075706</c:v>
                </c:pt>
                <c:pt idx="590">
                  <c:v>60.394782817100022</c:v>
                </c:pt>
                <c:pt idx="591">
                  <c:v>63.561208960196218</c:v>
                </c:pt>
                <c:pt idx="592">
                  <c:v>62.791741119074103</c:v>
                </c:pt>
                <c:pt idx="593">
                  <c:v>62.943684372371145</c:v>
                </c:pt>
                <c:pt idx="594">
                  <c:v>80.821113705580885</c:v>
                </c:pt>
                <c:pt idx="595">
                  <c:v>80.716260937566886</c:v>
                </c:pt>
                <c:pt idx="596">
                  <c:v>80.477776946886365</c:v>
                </c:pt>
                <c:pt idx="597">
                  <c:v>80.758838530319963</c:v>
                </c:pt>
                <c:pt idx="598">
                  <c:v>80.369909363280527</c:v>
                </c:pt>
                <c:pt idx="599">
                  <c:v>78.776314321087128</c:v>
                </c:pt>
                <c:pt idx="600">
                  <c:v>80.094563830782846</c:v>
                </c:pt>
                <c:pt idx="601">
                  <c:v>81.599015479560023</c:v>
                </c:pt>
                <c:pt idx="602">
                  <c:v>78.582326686678357</c:v>
                </c:pt>
                <c:pt idx="603">
                  <c:v>77.100310260402097</c:v>
                </c:pt>
                <c:pt idx="604">
                  <c:v>77.501621776940596</c:v>
                </c:pt>
                <c:pt idx="605">
                  <c:v>77.968829890655869</c:v>
                </c:pt>
                <c:pt idx="606">
                  <c:v>76.471835482363588</c:v>
                </c:pt>
                <c:pt idx="607">
                  <c:v>76.333442968279343</c:v>
                </c:pt>
                <c:pt idx="608">
                  <c:v>75.414843974549967</c:v>
                </c:pt>
                <c:pt idx="609">
                  <c:v>68.831653530212932</c:v>
                </c:pt>
                <c:pt idx="610">
                  <c:v>69.070331464394471</c:v>
                </c:pt>
                <c:pt idx="611">
                  <c:v>69.151720780768528</c:v>
                </c:pt>
                <c:pt idx="612">
                  <c:v>68.68357315675992</c:v>
                </c:pt>
                <c:pt idx="613">
                  <c:v>68.756906454536491</c:v>
                </c:pt>
                <c:pt idx="614">
                  <c:v>68.459306095821461</c:v>
                </c:pt>
                <c:pt idx="615">
                  <c:v>71.543169840567288</c:v>
                </c:pt>
                <c:pt idx="616">
                  <c:v>67.949456634375323</c:v>
                </c:pt>
                <c:pt idx="617">
                  <c:v>69.932005174774829</c:v>
                </c:pt>
                <c:pt idx="618">
                  <c:v>69.943421713498026</c:v>
                </c:pt>
                <c:pt idx="619">
                  <c:v>60.823518821625925</c:v>
                </c:pt>
                <c:pt idx="620">
                  <c:v>60.909436664228565</c:v>
                </c:pt>
                <c:pt idx="621">
                  <c:v>60.328008981383483</c:v>
                </c:pt>
                <c:pt idx="622">
                  <c:v>64.335595635047824</c:v>
                </c:pt>
                <c:pt idx="623">
                  <c:v>59.063421682016561</c:v>
                </c:pt>
                <c:pt idx="624">
                  <c:v>57.973687617001609</c:v>
                </c:pt>
                <c:pt idx="625">
                  <c:v>62.433483429043207</c:v>
                </c:pt>
                <c:pt idx="626">
                  <c:v>62.759379630178351</c:v>
                </c:pt>
                <c:pt idx="627">
                  <c:v>61.52806238857751</c:v>
                </c:pt>
                <c:pt idx="628">
                  <c:v>60.957447143866069</c:v>
                </c:pt>
                <c:pt idx="629">
                  <c:v>60.462894573203847</c:v>
                </c:pt>
                <c:pt idx="630">
                  <c:v>59.737320032725421</c:v>
                </c:pt>
                <c:pt idx="631">
                  <c:v>59.586504167583385</c:v>
                </c:pt>
                <c:pt idx="632">
                  <c:v>58.803311902560615</c:v>
                </c:pt>
                <c:pt idx="633">
                  <c:v>67.556440847682609</c:v>
                </c:pt>
                <c:pt idx="634">
                  <c:v>67.66365915077553</c:v>
                </c:pt>
                <c:pt idx="635">
                  <c:v>71.331929153292222</c:v>
                </c:pt>
                <c:pt idx="636">
                  <c:v>67.401790908295169</c:v>
                </c:pt>
                <c:pt idx="637">
                  <c:v>67.154868122767951</c:v>
                </c:pt>
                <c:pt idx="638">
                  <c:v>67.773262018828305</c:v>
                </c:pt>
                <c:pt idx="639">
                  <c:v>66.547250257545073</c:v>
                </c:pt>
                <c:pt idx="640">
                  <c:v>66.151314272435826</c:v>
                </c:pt>
                <c:pt idx="641">
                  <c:v>71.420899155136951</c:v>
                </c:pt>
                <c:pt idx="642">
                  <c:v>67.188356146222844</c:v>
                </c:pt>
                <c:pt idx="643">
                  <c:v>66.825699169645304</c:v>
                </c:pt>
                <c:pt idx="644">
                  <c:v>65.919771003603486</c:v>
                </c:pt>
                <c:pt idx="645">
                  <c:v>66.300868723595556</c:v>
                </c:pt>
                <c:pt idx="646">
                  <c:v>65.728378868020158</c:v>
                </c:pt>
                <c:pt idx="647">
                  <c:v>64.533892342912139</c:v>
                </c:pt>
                <c:pt idx="648">
                  <c:v>64.327744506972181</c:v>
                </c:pt>
                <c:pt idx="649">
                  <c:v>69.080286468596853</c:v>
                </c:pt>
                <c:pt idx="650">
                  <c:v>73.007694097385979</c:v>
                </c:pt>
                <c:pt idx="651">
                  <c:v>70.756491896843741</c:v>
                </c:pt>
                <c:pt idx="652">
                  <c:v>70.43090235234672</c:v>
                </c:pt>
                <c:pt idx="653">
                  <c:v>70.238351500778435</c:v>
                </c:pt>
                <c:pt idx="654">
                  <c:v>69.972485344624474</c:v>
                </c:pt>
                <c:pt idx="655">
                  <c:v>69.502259488737934</c:v>
                </c:pt>
                <c:pt idx="656">
                  <c:v>71.598640023893552</c:v>
                </c:pt>
                <c:pt idx="657">
                  <c:v>68.888427747348544</c:v>
                </c:pt>
                <c:pt idx="658">
                  <c:v>68.626356595121777</c:v>
                </c:pt>
                <c:pt idx="659">
                  <c:v>68.067309304590836</c:v>
                </c:pt>
                <c:pt idx="660">
                  <c:v>67.891725097371477</c:v>
                </c:pt>
                <c:pt idx="661">
                  <c:v>66.280862049762106</c:v>
                </c:pt>
                <c:pt idx="662">
                  <c:v>67.056598490633576</c:v>
                </c:pt>
                <c:pt idx="663">
                  <c:v>66.673044433084925</c:v>
                </c:pt>
                <c:pt idx="664">
                  <c:v>70.430831208955453</c:v>
                </c:pt>
                <c:pt idx="665">
                  <c:v>68.877077425830862</c:v>
                </c:pt>
                <c:pt idx="666">
                  <c:v>73.291105046146001</c:v>
                </c:pt>
                <c:pt idx="667">
                  <c:v>62.777627348708975</c:v>
                </c:pt>
                <c:pt idx="668">
                  <c:v>64.634761490382431</c:v>
                </c:pt>
                <c:pt idx="669">
                  <c:v>69.850066954532025</c:v>
                </c:pt>
                <c:pt idx="670">
                  <c:v>61.26083247558843</c:v>
                </c:pt>
                <c:pt idx="671">
                  <c:v>63.357999840429315</c:v>
                </c:pt>
                <c:pt idx="672">
                  <c:v>65.210239552965163</c:v>
                </c:pt>
                <c:pt idx="673">
                  <c:v>61.954715625386434</c:v>
                </c:pt>
                <c:pt idx="674">
                  <c:v>63.74436957341608</c:v>
                </c:pt>
                <c:pt idx="675">
                  <c:v>70.922356054409576</c:v>
                </c:pt>
                <c:pt idx="676">
                  <c:v>71.616010973097076</c:v>
                </c:pt>
                <c:pt idx="677">
                  <c:v>71.133246325513099</c:v>
                </c:pt>
                <c:pt idx="678">
                  <c:v>70.733092592851463</c:v>
                </c:pt>
                <c:pt idx="679">
                  <c:v>70.245627995094907</c:v>
                </c:pt>
                <c:pt idx="680">
                  <c:v>69.785999539011385</c:v>
                </c:pt>
                <c:pt idx="681">
                  <c:v>69.62471459344944</c:v>
                </c:pt>
                <c:pt idx="682">
                  <c:v>71.17313544071726</c:v>
                </c:pt>
                <c:pt idx="683">
                  <c:v>68.937803233397176</c:v>
                </c:pt>
                <c:pt idx="684">
                  <c:v>71.838954889151793</c:v>
                </c:pt>
                <c:pt idx="685">
                  <c:v>66.62948987337893</c:v>
                </c:pt>
                <c:pt idx="686">
                  <c:v>67.323399143858808</c:v>
                </c:pt>
                <c:pt idx="687">
                  <c:v>66.056470610494799</c:v>
                </c:pt>
                <c:pt idx="688">
                  <c:v>67.607549198087696</c:v>
                </c:pt>
                <c:pt idx="689">
                  <c:v>67.386057146311842</c:v>
                </c:pt>
                <c:pt idx="690">
                  <c:v>68.670174436845471</c:v>
                </c:pt>
                <c:pt idx="691">
                  <c:v>71.722429816188637</c:v>
                </c:pt>
                <c:pt idx="692">
                  <c:v>69.638603454742579</c:v>
                </c:pt>
                <c:pt idx="693">
                  <c:v>69.363074776083423</c:v>
                </c:pt>
                <c:pt idx="694">
                  <c:v>69.628881567842171</c:v>
                </c:pt>
                <c:pt idx="695">
                  <c:v>69.407499660222669</c:v>
                </c:pt>
                <c:pt idx="696">
                  <c:v>69.122496901062945</c:v>
                </c:pt>
                <c:pt idx="697">
                  <c:v>67.800848894096418</c:v>
                </c:pt>
                <c:pt idx="698">
                  <c:v>67.17980600328103</c:v>
                </c:pt>
                <c:pt idx="699">
                  <c:v>71.003909237291666</c:v>
                </c:pt>
                <c:pt idx="700">
                  <c:v>70.688712002644479</c:v>
                </c:pt>
                <c:pt idx="701">
                  <c:v>81.462221155946381</c:v>
                </c:pt>
                <c:pt idx="702">
                  <c:v>81.35887350216484</c:v>
                </c:pt>
                <c:pt idx="703">
                  <c:v>82.115182011383666</c:v>
                </c:pt>
                <c:pt idx="704">
                  <c:v>85.013700017496959</c:v>
                </c:pt>
                <c:pt idx="705">
                  <c:v>83.201397960607352</c:v>
                </c:pt>
                <c:pt idx="706">
                  <c:v>82.315240967051196</c:v>
                </c:pt>
                <c:pt idx="707">
                  <c:v>81.228017209039123</c:v>
                </c:pt>
                <c:pt idx="708">
                  <c:v>81.837604225371265</c:v>
                </c:pt>
                <c:pt idx="709">
                  <c:v>80.7240653460277</c:v>
                </c:pt>
                <c:pt idx="710">
                  <c:v>78.90880790535239</c:v>
                </c:pt>
                <c:pt idx="711">
                  <c:v>79.154595889459216</c:v>
                </c:pt>
                <c:pt idx="712">
                  <c:v>79.238176243126418</c:v>
                </c:pt>
                <c:pt idx="713">
                  <c:v>78.487087215682735</c:v>
                </c:pt>
                <c:pt idx="714">
                  <c:v>78.508231823466915</c:v>
                </c:pt>
                <c:pt idx="715">
                  <c:v>76.742423653332395</c:v>
                </c:pt>
                <c:pt idx="716">
                  <c:v>77.69152267883436</c:v>
                </c:pt>
                <c:pt idx="717">
                  <c:v>79.426225860172607</c:v>
                </c:pt>
                <c:pt idx="718">
                  <c:v>77.422646483896315</c:v>
                </c:pt>
                <c:pt idx="719">
                  <c:v>77.52260060291313</c:v>
                </c:pt>
                <c:pt idx="720">
                  <c:v>77.572535725135211</c:v>
                </c:pt>
                <c:pt idx="721">
                  <c:v>81.553847420569653</c:v>
                </c:pt>
                <c:pt idx="722">
                  <c:v>79.625703093078442</c:v>
                </c:pt>
                <c:pt idx="723">
                  <c:v>82.61699740971531</c:v>
                </c:pt>
                <c:pt idx="724">
                  <c:v>82.641001915867704</c:v>
                </c:pt>
                <c:pt idx="725">
                  <c:v>82.53247650273309</c:v>
                </c:pt>
                <c:pt idx="726">
                  <c:v>79.724764432404157</c:v>
                </c:pt>
                <c:pt idx="727">
                  <c:v>78.906093791678614</c:v>
                </c:pt>
                <c:pt idx="728">
                  <c:v>81.114901170455781</c:v>
                </c:pt>
                <c:pt idx="729">
                  <c:v>78.620190664554386</c:v>
                </c:pt>
                <c:pt idx="730">
                  <c:v>80.245658114301818</c:v>
                </c:pt>
                <c:pt idx="731">
                  <c:v>79.776891287573079</c:v>
                </c:pt>
                <c:pt idx="732">
                  <c:v>79.03230521719577</c:v>
                </c:pt>
                <c:pt idx="733">
                  <c:v>78.44962596763466</c:v>
                </c:pt>
                <c:pt idx="734">
                  <c:v>76.685951619915372</c:v>
                </c:pt>
                <c:pt idx="735">
                  <c:v>76.489461326895494</c:v>
                </c:pt>
                <c:pt idx="736">
                  <c:v>72.900401314165137</c:v>
                </c:pt>
                <c:pt idx="737">
                  <c:v>72.553381327122693</c:v>
                </c:pt>
                <c:pt idx="738">
                  <c:v>72.631203614811454</c:v>
                </c:pt>
                <c:pt idx="739">
                  <c:v>72.420010119232899</c:v>
                </c:pt>
                <c:pt idx="740">
                  <c:v>71.083178231597032</c:v>
                </c:pt>
                <c:pt idx="741">
                  <c:v>70.971707656635971</c:v>
                </c:pt>
                <c:pt idx="742">
                  <c:v>72.103289755999072</c:v>
                </c:pt>
                <c:pt idx="743">
                  <c:v>71.663666879991268</c:v>
                </c:pt>
                <c:pt idx="744">
                  <c:v>73.689355730874951</c:v>
                </c:pt>
                <c:pt idx="745">
                  <c:v>70.866109002956719</c:v>
                </c:pt>
                <c:pt idx="746">
                  <c:v>69.369290194696049</c:v>
                </c:pt>
                <c:pt idx="747">
                  <c:v>70.380851146735196</c:v>
                </c:pt>
                <c:pt idx="748">
                  <c:v>74.339092305469435</c:v>
                </c:pt>
                <c:pt idx="749">
                  <c:v>74.502881458605003</c:v>
                </c:pt>
                <c:pt idx="750">
                  <c:v>74.095295211931102</c:v>
                </c:pt>
                <c:pt idx="751">
                  <c:v>74.278555531976082</c:v>
                </c:pt>
                <c:pt idx="752">
                  <c:v>74.643545842295865</c:v>
                </c:pt>
                <c:pt idx="753">
                  <c:v>73.232099637969881</c:v>
                </c:pt>
                <c:pt idx="754">
                  <c:v>73.036766829540895</c:v>
                </c:pt>
                <c:pt idx="755">
                  <c:v>76.501583412256693</c:v>
                </c:pt>
                <c:pt idx="756">
                  <c:v>74.705992024596512</c:v>
                </c:pt>
                <c:pt idx="757">
                  <c:v>74.454779503150064</c:v>
                </c:pt>
                <c:pt idx="758">
                  <c:v>74.182102281471984</c:v>
                </c:pt>
                <c:pt idx="759">
                  <c:v>73.898942605426697</c:v>
                </c:pt>
                <c:pt idx="760">
                  <c:v>73.633536653869115</c:v>
                </c:pt>
                <c:pt idx="761">
                  <c:v>73.326654355275565</c:v>
                </c:pt>
                <c:pt idx="762">
                  <c:v>72.975960313986405</c:v>
                </c:pt>
                <c:pt idx="763">
                  <c:v>77.110885444566307</c:v>
                </c:pt>
                <c:pt idx="764">
                  <c:v>76.884466398798622</c:v>
                </c:pt>
                <c:pt idx="765">
                  <c:v>72.130735432138692</c:v>
                </c:pt>
                <c:pt idx="766">
                  <c:v>73.1956899737377</c:v>
                </c:pt>
                <c:pt idx="767">
                  <c:v>72.691251091045075</c:v>
                </c:pt>
                <c:pt idx="768">
                  <c:v>73.114067829926398</c:v>
                </c:pt>
                <c:pt idx="769">
                  <c:v>72.632671199910291</c:v>
                </c:pt>
                <c:pt idx="770">
                  <c:v>71.915339045287311</c:v>
                </c:pt>
                <c:pt idx="771">
                  <c:v>71.349846984187522</c:v>
                </c:pt>
                <c:pt idx="772">
                  <c:v>70.94308957908234</c:v>
                </c:pt>
                <c:pt idx="773">
                  <c:v>70.260006394790821</c:v>
                </c:pt>
                <c:pt idx="774">
                  <c:v>70.071062605162666</c:v>
                </c:pt>
                <c:pt idx="775">
                  <c:v>69.679282586048302</c:v>
                </c:pt>
                <c:pt idx="776">
                  <c:v>68.88680420326034</c:v>
                </c:pt>
                <c:pt idx="777">
                  <c:v>68.670779380030496</c:v>
                </c:pt>
                <c:pt idx="778">
                  <c:v>64.822845577099969</c:v>
                </c:pt>
                <c:pt idx="779">
                  <c:v>63.887989079341004</c:v>
                </c:pt>
                <c:pt idx="780">
                  <c:v>63.698022245003123</c:v>
                </c:pt>
                <c:pt idx="781">
                  <c:v>63.722017186700114</c:v>
                </c:pt>
                <c:pt idx="782">
                  <c:v>61.318322001985351</c:v>
                </c:pt>
                <c:pt idx="783">
                  <c:v>61.407828897909177</c:v>
                </c:pt>
                <c:pt idx="784">
                  <c:v>59.946341278942697</c:v>
                </c:pt>
                <c:pt idx="785">
                  <c:v>57.828813623843232</c:v>
                </c:pt>
                <c:pt idx="786">
                  <c:v>55.513563323798152</c:v>
                </c:pt>
                <c:pt idx="787">
                  <c:v>54.306280089221609</c:v>
                </c:pt>
                <c:pt idx="788">
                  <c:v>52.91297057617674</c:v>
                </c:pt>
                <c:pt idx="789">
                  <c:v>51.511726121491385</c:v>
                </c:pt>
                <c:pt idx="790">
                  <c:v>51.367530489732026</c:v>
                </c:pt>
                <c:pt idx="791">
                  <c:v>73.533634834341441</c:v>
                </c:pt>
                <c:pt idx="792">
                  <c:v>73.384673420993664</c:v>
                </c:pt>
                <c:pt idx="793">
                  <c:v>73.276527457766477</c:v>
                </c:pt>
                <c:pt idx="794">
                  <c:v>73.285727777346125</c:v>
                </c:pt>
                <c:pt idx="795">
                  <c:v>73.152793057707186</c:v>
                </c:pt>
                <c:pt idx="796">
                  <c:v>73.810375428345324</c:v>
                </c:pt>
                <c:pt idx="797">
                  <c:v>73.496172764166303</c:v>
                </c:pt>
                <c:pt idx="798">
                  <c:v>70.817428868496023</c:v>
                </c:pt>
                <c:pt idx="799">
                  <c:v>69.931251304511235</c:v>
                </c:pt>
                <c:pt idx="800">
                  <c:v>64.602026656030731</c:v>
                </c:pt>
                <c:pt idx="801">
                  <c:v>63.981169833943071</c:v>
                </c:pt>
                <c:pt idx="802">
                  <c:v>61.121214617628105</c:v>
                </c:pt>
                <c:pt idx="803">
                  <c:v>64.328705199431937</c:v>
                </c:pt>
                <c:pt idx="804">
                  <c:v>63.122576791760309</c:v>
                </c:pt>
                <c:pt idx="805">
                  <c:v>61.321935694405866</c:v>
                </c:pt>
                <c:pt idx="806">
                  <c:v>75.622583983001221</c:v>
                </c:pt>
                <c:pt idx="807">
                  <c:v>73.648645573657234</c:v>
                </c:pt>
                <c:pt idx="808">
                  <c:v>76.53957068036587</c:v>
                </c:pt>
                <c:pt idx="809">
                  <c:v>75.583279653933005</c:v>
                </c:pt>
                <c:pt idx="810">
                  <c:v>78.932077983672912</c:v>
                </c:pt>
                <c:pt idx="811">
                  <c:v>76.605397202164497</c:v>
                </c:pt>
                <c:pt idx="812">
                  <c:v>75.818693749904227</c:v>
                </c:pt>
                <c:pt idx="813">
                  <c:v>75.093578394449452</c:v>
                </c:pt>
                <c:pt idx="814">
                  <c:v>75.434552052415981</c:v>
                </c:pt>
                <c:pt idx="815">
                  <c:v>74.838222563967847</c:v>
                </c:pt>
                <c:pt idx="816">
                  <c:v>77.587601593255044</c:v>
                </c:pt>
                <c:pt idx="817">
                  <c:v>77.228679350061228</c:v>
                </c:pt>
                <c:pt idx="818">
                  <c:v>73.494556664205163</c:v>
                </c:pt>
                <c:pt idx="819">
                  <c:v>72.633311668233119</c:v>
                </c:pt>
                <c:pt idx="820">
                  <c:v>72.161812071178915</c:v>
                </c:pt>
                <c:pt idx="821">
                  <c:v>74.568290789866438</c:v>
                </c:pt>
                <c:pt idx="822">
                  <c:v>74.477790352305675</c:v>
                </c:pt>
                <c:pt idx="823">
                  <c:v>74.691357751060039</c:v>
                </c:pt>
                <c:pt idx="824">
                  <c:v>74.809922494060061</c:v>
                </c:pt>
                <c:pt idx="825">
                  <c:v>74.799555128662433</c:v>
                </c:pt>
                <c:pt idx="826">
                  <c:v>74.214157076445844</c:v>
                </c:pt>
                <c:pt idx="827">
                  <c:v>74.133653378139641</c:v>
                </c:pt>
                <c:pt idx="828">
                  <c:v>73.197786619099517</c:v>
                </c:pt>
                <c:pt idx="829">
                  <c:v>75.967445528320127</c:v>
                </c:pt>
                <c:pt idx="830">
                  <c:v>67.187557420763952</c:v>
                </c:pt>
                <c:pt idx="831">
                  <c:v>67.585951201320469</c:v>
                </c:pt>
                <c:pt idx="832">
                  <c:v>69.848315940547877</c:v>
                </c:pt>
                <c:pt idx="833">
                  <c:v>69.414344558580709</c:v>
                </c:pt>
                <c:pt idx="834">
                  <c:v>68.358701866725568</c:v>
                </c:pt>
                <c:pt idx="835">
                  <c:v>67.73889861275309</c:v>
                </c:pt>
                <c:pt idx="836">
                  <c:v>56.43632657996104</c:v>
                </c:pt>
                <c:pt idx="837">
                  <c:v>57.36933698509926</c:v>
                </c:pt>
                <c:pt idx="838">
                  <c:v>57.279431000257084</c:v>
                </c:pt>
                <c:pt idx="839">
                  <c:v>64.223782494156822</c:v>
                </c:pt>
                <c:pt idx="840">
                  <c:v>54.761251915724642</c:v>
                </c:pt>
                <c:pt idx="841">
                  <c:v>52.350188117690436</c:v>
                </c:pt>
                <c:pt idx="842">
                  <c:v>47.701765168193624</c:v>
                </c:pt>
                <c:pt idx="843">
                  <c:v>45.918917968847893</c:v>
                </c:pt>
                <c:pt idx="844">
                  <c:v>43.366464881360962</c:v>
                </c:pt>
                <c:pt idx="845">
                  <c:v>42.606255245476483</c:v>
                </c:pt>
                <c:pt idx="846">
                  <c:v>42.160481527230239</c:v>
                </c:pt>
                <c:pt idx="847">
                  <c:v>42.429577037385215</c:v>
                </c:pt>
                <c:pt idx="848">
                  <c:v>61.254477353000169</c:v>
                </c:pt>
                <c:pt idx="849">
                  <c:v>63.720890343241372</c:v>
                </c:pt>
                <c:pt idx="850">
                  <c:v>61.55569755879025</c:v>
                </c:pt>
                <c:pt idx="851">
                  <c:v>62.879163786124892</c:v>
                </c:pt>
                <c:pt idx="852">
                  <c:v>61.747151398161847</c:v>
                </c:pt>
                <c:pt idx="853">
                  <c:v>62.922513900839895</c:v>
                </c:pt>
                <c:pt idx="854">
                  <c:v>62.329836696113105</c:v>
                </c:pt>
                <c:pt idx="855">
                  <c:v>77.35211234540624</c:v>
                </c:pt>
                <c:pt idx="856">
                  <c:v>76.939198855708113</c:v>
                </c:pt>
                <c:pt idx="857">
                  <c:v>75.117041726684178</c:v>
                </c:pt>
                <c:pt idx="858">
                  <c:v>78.003600956088775</c:v>
                </c:pt>
                <c:pt idx="859">
                  <c:v>75.165917675074127</c:v>
                </c:pt>
                <c:pt idx="860">
                  <c:v>76.789650879899057</c:v>
                </c:pt>
                <c:pt idx="861">
                  <c:v>76.135654133519623</c:v>
                </c:pt>
                <c:pt idx="862">
                  <c:v>79.120326095874901</c:v>
                </c:pt>
                <c:pt idx="863">
                  <c:v>74.90931517399504</c:v>
                </c:pt>
                <c:pt idx="864">
                  <c:v>75.127666433599529</c:v>
                </c:pt>
                <c:pt idx="865">
                  <c:v>77.421415321200655</c:v>
                </c:pt>
                <c:pt idx="866">
                  <c:v>77.624065301569757</c:v>
                </c:pt>
                <c:pt idx="867">
                  <c:v>77.381142367234844</c:v>
                </c:pt>
                <c:pt idx="868">
                  <c:v>76.512308936184354</c:v>
                </c:pt>
                <c:pt idx="869">
                  <c:v>76.21121978139999</c:v>
                </c:pt>
                <c:pt idx="870">
                  <c:v>82.700400214156033</c:v>
                </c:pt>
                <c:pt idx="871">
                  <c:v>82.301496847708918</c:v>
                </c:pt>
                <c:pt idx="872">
                  <c:v>76.968273265127166</c:v>
                </c:pt>
                <c:pt idx="873">
                  <c:v>84.595076158560289</c:v>
                </c:pt>
                <c:pt idx="874">
                  <c:v>77.362192529183773</c:v>
                </c:pt>
                <c:pt idx="875">
                  <c:v>77.081315721505774</c:v>
                </c:pt>
                <c:pt idx="876">
                  <c:v>85.929651247791114</c:v>
                </c:pt>
                <c:pt idx="877">
                  <c:v>75.92955447297858</c:v>
                </c:pt>
                <c:pt idx="878">
                  <c:v>82.850834380155746</c:v>
                </c:pt>
                <c:pt idx="879">
                  <c:v>77.66748693634031</c:v>
                </c:pt>
                <c:pt idx="880">
                  <c:v>81.268110022596488</c:v>
                </c:pt>
                <c:pt idx="881">
                  <c:v>80.24774031669412</c:v>
                </c:pt>
                <c:pt idx="882">
                  <c:v>75.778604648675014</c:v>
                </c:pt>
                <c:pt idx="883">
                  <c:v>78.796143079952017</c:v>
                </c:pt>
                <c:pt idx="884">
                  <c:v>78.961479637466354</c:v>
                </c:pt>
                <c:pt idx="885">
                  <c:v>64.499283757891135</c:v>
                </c:pt>
                <c:pt idx="886">
                  <c:v>68.402615299634448</c:v>
                </c:pt>
                <c:pt idx="887">
                  <c:v>63.976885669834076</c:v>
                </c:pt>
                <c:pt idx="888">
                  <c:v>64.517753730984666</c:v>
                </c:pt>
                <c:pt idx="889">
                  <c:v>63.235809991514181</c:v>
                </c:pt>
                <c:pt idx="890">
                  <c:v>63.747805678487204</c:v>
                </c:pt>
                <c:pt idx="891">
                  <c:v>63.204233943611221</c:v>
                </c:pt>
                <c:pt idx="892">
                  <c:v>62.886692759778505</c:v>
                </c:pt>
                <c:pt idx="893">
                  <c:v>62.620915491494387</c:v>
                </c:pt>
                <c:pt idx="894">
                  <c:v>61.797668579204476</c:v>
                </c:pt>
                <c:pt idx="895">
                  <c:v>61.588372721588577</c:v>
                </c:pt>
                <c:pt idx="896">
                  <c:v>60.850701486513152</c:v>
                </c:pt>
                <c:pt idx="897">
                  <c:v>60.992488923959215</c:v>
                </c:pt>
                <c:pt idx="898">
                  <c:v>61.046807054547337</c:v>
                </c:pt>
                <c:pt idx="899">
                  <c:v>59.427787118330222</c:v>
                </c:pt>
                <c:pt idx="900">
                  <c:v>65.312188924151485</c:v>
                </c:pt>
                <c:pt idx="901">
                  <c:v>56.757980199507386</c:v>
                </c:pt>
                <c:pt idx="902">
                  <c:v>52.858898693652208</c:v>
                </c:pt>
                <c:pt idx="903">
                  <c:v>52.410402180281217</c:v>
                </c:pt>
                <c:pt idx="904">
                  <c:v>50.419258811647516</c:v>
                </c:pt>
                <c:pt idx="905">
                  <c:v>49.282346985821064</c:v>
                </c:pt>
                <c:pt idx="906">
                  <c:v>47.930849491370303</c:v>
                </c:pt>
                <c:pt idx="907">
                  <c:v>56.05125832543947</c:v>
                </c:pt>
                <c:pt idx="908">
                  <c:v>46.359207060536008</c:v>
                </c:pt>
                <c:pt idx="909">
                  <c:v>45.925862047484607</c:v>
                </c:pt>
                <c:pt idx="910">
                  <c:v>54.842406250962135</c:v>
                </c:pt>
                <c:pt idx="911">
                  <c:v>73.540787901592751</c:v>
                </c:pt>
                <c:pt idx="912">
                  <c:v>72.881632944888622</c:v>
                </c:pt>
                <c:pt idx="913">
                  <c:v>72.759653910576262</c:v>
                </c:pt>
                <c:pt idx="914">
                  <c:v>74.639058195786006</c:v>
                </c:pt>
                <c:pt idx="915">
                  <c:v>72.381847233493687</c:v>
                </c:pt>
                <c:pt idx="916">
                  <c:v>72.351021512707902</c:v>
                </c:pt>
                <c:pt idx="917">
                  <c:v>72.089572831947223</c:v>
                </c:pt>
                <c:pt idx="918">
                  <c:v>71.720720745252038</c:v>
                </c:pt>
                <c:pt idx="919">
                  <c:v>71.912349581956335</c:v>
                </c:pt>
                <c:pt idx="920">
                  <c:v>71.088523093675107</c:v>
                </c:pt>
                <c:pt idx="921">
                  <c:v>71.717004579397837</c:v>
                </c:pt>
                <c:pt idx="922">
                  <c:v>71.111404537098792</c:v>
                </c:pt>
                <c:pt idx="923">
                  <c:v>73.035477182607096</c:v>
                </c:pt>
                <c:pt idx="924">
                  <c:v>70.692491450620537</c:v>
                </c:pt>
                <c:pt idx="925">
                  <c:v>70.089359277026745</c:v>
                </c:pt>
                <c:pt idx="926">
                  <c:v>73.835278884161397</c:v>
                </c:pt>
                <c:pt idx="927">
                  <c:v>73.023030502659878</c:v>
                </c:pt>
                <c:pt idx="928">
                  <c:v>72.318685557658398</c:v>
                </c:pt>
                <c:pt idx="929">
                  <c:v>71.557944969232324</c:v>
                </c:pt>
                <c:pt idx="930">
                  <c:v>70.681460299415534</c:v>
                </c:pt>
                <c:pt idx="931">
                  <c:v>70.917497763280551</c:v>
                </c:pt>
                <c:pt idx="932">
                  <c:v>70.51745466693562</c:v>
                </c:pt>
                <c:pt idx="933">
                  <c:v>70.372282939556655</c:v>
                </c:pt>
                <c:pt idx="934">
                  <c:v>70.602594257275072</c:v>
                </c:pt>
                <c:pt idx="935">
                  <c:v>70.751450954979703</c:v>
                </c:pt>
                <c:pt idx="936">
                  <c:v>71.70956958870714</c:v>
                </c:pt>
                <c:pt idx="937">
                  <c:v>69.533545731557183</c:v>
                </c:pt>
                <c:pt idx="938">
                  <c:v>69.191695141019466</c:v>
                </c:pt>
                <c:pt idx="939">
                  <c:v>68.828214277937079</c:v>
                </c:pt>
                <c:pt idx="940">
                  <c:v>68.430730311139271</c:v>
                </c:pt>
                <c:pt idx="941">
                  <c:v>60.393742170459149</c:v>
                </c:pt>
                <c:pt idx="942">
                  <c:v>59.480797259055038</c:v>
                </c:pt>
                <c:pt idx="943">
                  <c:v>63.685283585778691</c:v>
                </c:pt>
                <c:pt idx="944">
                  <c:v>59.222148400169289</c:v>
                </c:pt>
                <c:pt idx="945">
                  <c:v>58.256592279059547</c:v>
                </c:pt>
                <c:pt idx="946">
                  <c:v>57.868753851963682</c:v>
                </c:pt>
                <c:pt idx="947">
                  <c:v>56.936626813370218</c:v>
                </c:pt>
                <c:pt idx="948">
                  <c:v>57.333063229493881</c:v>
                </c:pt>
                <c:pt idx="949">
                  <c:v>57.124745996104622</c:v>
                </c:pt>
                <c:pt idx="950">
                  <c:v>60.369136863920424</c:v>
                </c:pt>
                <c:pt idx="951">
                  <c:v>55.349195419370105</c:v>
                </c:pt>
                <c:pt idx="952">
                  <c:v>54.979345566718408</c:v>
                </c:pt>
                <c:pt idx="953">
                  <c:v>78.117108308987625</c:v>
                </c:pt>
                <c:pt idx="954">
                  <c:v>77.315870007273077</c:v>
                </c:pt>
                <c:pt idx="955">
                  <c:v>77.174277260029356</c:v>
                </c:pt>
                <c:pt idx="956">
                  <c:v>79.331937345311673</c:v>
                </c:pt>
                <c:pt idx="957">
                  <c:v>76.919719448248912</c:v>
                </c:pt>
                <c:pt idx="958">
                  <c:v>76.602411941957854</c:v>
                </c:pt>
                <c:pt idx="959">
                  <c:v>77.844943145633394</c:v>
                </c:pt>
                <c:pt idx="960">
                  <c:v>77.604583962199001</c:v>
                </c:pt>
                <c:pt idx="961">
                  <c:v>77.980603528633694</c:v>
                </c:pt>
                <c:pt idx="962">
                  <c:v>78.158795833385938</c:v>
                </c:pt>
                <c:pt idx="963">
                  <c:v>76.414411617472908</c:v>
                </c:pt>
                <c:pt idx="964">
                  <c:v>76.756369659020237</c:v>
                </c:pt>
                <c:pt idx="965">
                  <c:v>66.20514385839121</c:v>
                </c:pt>
                <c:pt idx="966">
                  <c:v>65.291279048224624</c:v>
                </c:pt>
                <c:pt idx="967">
                  <c:v>64.764717558012705</c:v>
                </c:pt>
                <c:pt idx="968">
                  <c:v>62.574596226536855</c:v>
                </c:pt>
                <c:pt idx="969">
                  <c:v>62.108194952105201</c:v>
                </c:pt>
                <c:pt idx="970">
                  <c:v>61.678088033418604</c:v>
                </c:pt>
                <c:pt idx="971">
                  <c:v>61.799401282370212</c:v>
                </c:pt>
                <c:pt idx="972">
                  <c:v>61.926754486632831</c:v>
                </c:pt>
                <c:pt idx="973">
                  <c:v>61.472247646585544</c:v>
                </c:pt>
                <c:pt idx="974">
                  <c:v>61.644477411258791</c:v>
                </c:pt>
                <c:pt idx="975">
                  <c:v>73.953757671242428</c:v>
                </c:pt>
                <c:pt idx="976">
                  <c:v>74.33861956707706</c:v>
                </c:pt>
                <c:pt idx="977">
                  <c:v>73.752600877048437</c:v>
                </c:pt>
                <c:pt idx="978">
                  <c:v>73.280706544478676</c:v>
                </c:pt>
                <c:pt idx="979">
                  <c:v>71.609554814354979</c:v>
                </c:pt>
                <c:pt idx="980">
                  <c:v>71.662317863919895</c:v>
                </c:pt>
                <c:pt idx="981">
                  <c:v>71.970211016069669</c:v>
                </c:pt>
                <c:pt idx="982">
                  <c:v>72.059593404659282</c:v>
                </c:pt>
                <c:pt idx="983">
                  <c:v>71.769805437273135</c:v>
                </c:pt>
                <c:pt idx="984">
                  <c:v>71.224698129690296</c:v>
                </c:pt>
                <c:pt idx="985">
                  <c:v>70.951387967372199</c:v>
                </c:pt>
                <c:pt idx="986">
                  <c:v>70.527577757777777</c:v>
                </c:pt>
                <c:pt idx="987">
                  <c:v>70.086889649941526</c:v>
                </c:pt>
                <c:pt idx="988">
                  <c:v>69.648556552748801</c:v>
                </c:pt>
                <c:pt idx="989">
                  <c:v>69.486986629111684</c:v>
                </c:pt>
                <c:pt idx="990">
                  <c:v>74.235426910011626</c:v>
                </c:pt>
                <c:pt idx="991">
                  <c:v>75.738644516816038</c:v>
                </c:pt>
                <c:pt idx="992">
                  <c:v>73.957864342981267</c:v>
                </c:pt>
                <c:pt idx="993">
                  <c:v>72.487775326578685</c:v>
                </c:pt>
                <c:pt idx="994">
                  <c:v>72.152740412511449</c:v>
                </c:pt>
                <c:pt idx="995">
                  <c:v>75.80711310784281</c:v>
                </c:pt>
                <c:pt idx="996">
                  <c:v>73.436977210678805</c:v>
                </c:pt>
                <c:pt idx="997">
                  <c:v>73.160190717989707</c:v>
                </c:pt>
                <c:pt idx="998">
                  <c:v>73.502972977918191</c:v>
                </c:pt>
                <c:pt idx="999">
                  <c:v>73.505902488547733</c:v>
                </c:pt>
                <c:pt idx="1000">
                  <c:v>73.288987167405594</c:v>
                </c:pt>
                <c:pt idx="1001">
                  <c:v>72.912206960314521</c:v>
                </c:pt>
                <c:pt idx="1002">
                  <c:v>72.211938265438846</c:v>
                </c:pt>
                <c:pt idx="1003">
                  <c:v>72.138497209141576</c:v>
                </c:pt>
                <c:pt idx="1004">
                  <c:v>71.777964475284151</c:v>
                </c:pt>
                <c:pt idx="1005">
                  <c:v>73.396717121853129</c:v>
                </c:pt>
                <c:pt idx="1006">
                  <c:v>71.573923425183395</c:v>
                </c:pt>
                <c:pt idx="1007">
                  <c:v>72.844755391414694</c:v>
                </c:pt>
                <c:pt idx="1008">
                  <c:v>72.552710162835339</c:v>
                </c:pt>
                <c:pt idx="1009">
                  <c:v>75.239928174807432</c:v>
                </c:pt>
                <c:pt idx="1010">
                  <c:v>71.304329770446586</c:v>
                </c:pt>
                <c:pt idx="1011">
                  <c:v>71.132003609483505</c:v>
                </c:pt>
                <c:pt idx="1012">
                  <c:v>73.992212666727056</c:v>
                </c:pt>
                <c:pt idx="1013">
                  <c:v>69.461158844506656</c:v>
                </c:pt>
                <c:pt idx="1014">
                  <c:v>68.570072967397849</c:v>
                </c:pt>
                <c:pt idx="1015">
                  <c:v>67.739359184821637</c:v>
                </c:pt>
                <c:pt idx="1016">
                  <c:v>65.99558936701267</c:v>
                </c:pt>
                <c:pt idx="1017">
                  <c:v>66.761806874484165</c:v>
                </c:pt>
                <c:pt idx="1018">
                  <c:v>65.705874791739873</c:v>
                </c:pt>
                <c:pt idx="1019">
                  <c:v>65.084022034015902</c:v>
                </c:pt>
                <c:pt idx="1020">
                  <c:v>78.467282354391969</c:v>
                </c:pt>
                <c:pt idx="1021">
                  <c:v>77.058336006292862</c:v>
                </c:pt>
                <c:pt idx="1022">
                  <c:v>77.19103210005207</c:v>
                </c:pt>
                <c:pt idx="1023">
                  <c:v>76.405574430147553</c:v>
                </c:pt>
                <c:pt idx="1024">
                  <c:v>76.618953921018829</c:v>
                </c:pt>
                <c:pt idx="1025">
                  <c:v>75.644320277492852</c:v>
                </c:pt>
                <c:pt idx="1026">
                  <c:v>75.195382329124811</c:v>
                </c:pt>
                <c:pt idx="1027">
                  <c:v>74.942801037111423</c:v>
                </c:pt>
                <c:pt idx="1028">
                  <c:v>74.53997438863324</c:v>
                </c:pt>
                <c:pt idx="1029">
                  <c:v>72.50322568249868</c:v>
                </c:pt>
                <c:pt idx="1030">
                  <c:v>72.365751963661268</c:v>
                </c:pt>
                <c:pt idx="1031">
                  <c:v>71.682362385144884</c:v>
                </c:pt>
                <c:pt idx="1032">
                  <c:v>72.613225216470383</c:v>
                </c:pt>
                <c:pt idx="1033">
                  <c:v>72.241423531813183</c:v>
                </c:pt>
                <c:pt idx="1034">
                  <c:v>70.154779196781519</c:v>
                </c:pt>
                <c:pt idx="1035">
                  <c:v>69.75640353367578</c:v>
                </c:pt>
                <c:pt idx="1036">
                  <c:v>67.629802326309573</c:v>
                </c:pt>
                <c:pt idx="1037">
                  <c:v>69.093129611226459</c:v>
                </c:pt>
                <c:pt idx="1038">
                  <c:v>68.686061722169114</c:v>
                </c:pt>
                <c:pt idx="1039">
                  <c:v>68.284484417198968</c:v>
                </c:pt>
                <c:pt idx="1040">
                  <c:v>68.130979547505632</c:v>
                </c:pt>
                <c:pt idx="1041">
                  <c:v>69.431668158883951</c:v>
                </c:pt>
                <c:pt idx="1042">
                  <c:v>66.72635825439167</c:v>
                </c:pt>
                <c:pt idx="1043">
                  <c:v>68.611331304888211</c:v>
                </c:pt>
                <c:pt idx="1044">
                  <c:v>59.372606572596908</c:v>
                </c:pt>
                <c:pt idx="1045">
                  <c:v>64.129240771341486</c:v>
                </c:pt>
                <c:pt idx="1046">
                  <c:v>63.259427212529594</c:v>
                </c:pt>
                <c:pt idx="1047">
                  <c:v>61.672854182947177</c:v>
                </c:pt>
                <c:pt idx="1048">
                  <c:v>60.767067524266963</c:v>
                </c:pt>
                <c:pt idx="1049">
                  <c:v>61.009443841357609</c:v>
                </c:pt>
                <c:pt idx="1050">
                  <c:v>59.775015580036317</c:v>
                </c:pt>
                <c:pt idx="1051">
                  <c:v>52.029054474579631</c:v>
                </c:pt>
                <c:pt idx="1052">
                  <c:v>50.710718772867892</c:v>
                </c:pt>
                <c:pt idx="1053">
                  <c:v>48.910928157462052</c:v>
                </c:pt>
                <c:pt idx="1054">
                  <c:v>49.721185147316426</c:v>
                </c:pt>
                <c:pt idx="1055">
                  <c:v>49.507367838202462</c:v>
                </c:pt>
                <c:pt idx="1056">
                  <c:v>49.549191002064461</c:v>
                </c:pt>
                <c:pt idx="1057">
                  <c:v>55.830876413375044</c:v>
                </c:pt>
                <c:pt idx="1058">
                  <c:v>67.873030889055471</c:v>
                </c:pt>
                <c:pt idx="1059">
                  <c:v>67.420740997347849</c:v>
                </c:pt>
                <c:pt idx="1060">
                  <c:v>67.550804918617644</c:v>
                </c:pt>
                <c:pt idx="1061">
                  <c:v>66.555884949618275</c:v>
                </c:pt>
                <c:pt idx="1062">
                  <c:v>65.078532835823509</c:v>
                </c:pt>
                <c:pt idx="1063">
                  <c:v>61.609482314119774</c:v>
                </c:pt>
                <c:pt idx="1064">
                  <c:v>60.16302319447324</c:v>
                </c:pt>
                <c:pt idx="1065">
                  <c:v>62.442711797285853</c:v>
                </c:pt>
                <c:pt idx="1066">
                  <c:v>65.456151989904228</c:v>
                </c:pt>
                <c:pt idx="1067">
                  <c:v>61.867344904838212</c:v>
                </c:pt>
                <c:pt idx="1068">
                  <c:v>61.89734679035918</c:v>
                </c:pt>
                <c:pt idx="1069">
                  <c:v>61.755757669932478</c:v>
                </c:pt>
                <c:pt idx="1070">
                  <c:v>67.88143473235526</c:v>
                </c:pt>
                <c:pt idx="1071">
                  <c:v>67.789582392118291</c:v>
                </c:pt>
                <c:pt idx="1072">
                  <c:v>66.907292218904118</c:v>
                </c:pt>
                <c:pt idx="1073">
                  <c:v>64.967468021404216</c:v>
                </c:pt>
                <c:pt idx="1074">
                  <c:v>64.356847435333464</c:v>
                </c:pt>
                <c:pt idx="1075">
                  <c:v>68.623607616642417</c:v>
                </c:pt>
                <c:pt idx="1076">
                  <c:v>68.358560420283183</c:v>
                </c:pt>
                <c:pt idx="1077">
                  <c:v>66.757751753130108</c:v>
                </c:pt>
                <c:pt idx="1078">
                  <c:v>67.807830024652219</c:v>
                </c:pt>
                <c:pt idx="1079">
                  <c:v>66.469944196088846</c:v>
                </c:pt>
                <c:pt idx="1080">
                  <c:v>65.850909581928008</c:v>
                </c:pt>
                <c:pt idx="1081">
                  <c:v>65.100455372914752</c:v>
                </c:pt>
                <c:pt idx="1082">
                  <c:v>64.767243317204802</c:v>
                </c:pt>
                <c:pt idx="1083">
                  <c:v>67.420339641697026</c:v>
                </c:pt>
                <c:pt idx="1084">
                  <c:v>66.824567285332535</c:v>
                </c:pt>
                <c:pt idx="1085">
                  <c:v>61.938485312853842</c:v>
                </c:pt>
                <c:pt idx="1086">
                  <c:v>66.817333473021137</c:v>
                </c:pt>
                <c:pt idx="1087">
                  <c:v>82.310245953505202</c:v>
                </c:pt>
                <c:pt idx="1088">
                  <c:v>83.659196097726166</c:v>
                </c:pt>
                <c:pt idx="1089">
                  <c:v>80.972625860378344</c:v>
                </c:pt>
                <c:pt idx="1090">
                  <c:v>80.453690423557191</c:v>
                </c:pt>
                <c:pt idx="1091">
                  <c:v>71.23160659128429</c:v>
                </c:pt>
                <c:pt idx="1092">
                  <c:v>70.781304962787942</c:v>
                </c:pt>
                <c:pt idx="1093">
                  <c:v>70.694613286162124</c:v>
                </c:pt>
                <c:pt idx="1094">
                  <c:v>69.215344591593862</c:v>
                </c:pt>
                <c:pt idx="1095">
                  <c:v>68.92849362682523</c:v>
                </c:pt>
                <c:pt idx="1096">
                  <c:v>70.131284242868077</c:v>
                </c:pt>
                <c:pt idx="1097">
                  <c:v>69.739209931682481</c:v>
                </c:pt>
                <c:pt idx="1098">
                  <c:v>69.331746409162619</c:v>
                </c:pt>
                <c:pt idx="1099">
                  <c:v>71.630241647678645</c:v>
                </c:pt>
                <c:pt idx="1100">
                  <c:v>68.610510846876423</c:v>
                </c:pt>
                <c:pt idx="1101">
                  <c:v>67.861975406631771</c:v>
                </c:pt>
                <c:pt idx="1102">
                  <c:v>68.317793542398803</c:v>
                </c:pt>
                <c:pt idx="1103">
                  <c:v>67.899472909974989</c:v>
                </c:pt>
                <c:pt idx="1104">
                  <c:v>67.636895155379406</c:v>
                </c:pt>
                <c:pt idx="1105">
                  <c:v>67.223181491707251</c:v>
                </c:pt>
                <c:pt idx="1106">
                  <c:v>57.353007471375285</c:v>
                </c:pt>
                <c:pt idx="1107">
                  <c:v>57.106356205665826</c:v>
                </c:pt>
                <c:pt idx="1108">
                  <c:v>57.245712542162401</c:v>
                </c:pt>
                <c:pt idx="1109">
                  <c:v>56.162425709347758</c:v>
                </c:pt>
                <c:pt idx="1110">
                  <c:v>55.264205351635603</c:v>
                </c:pt>
                <c:pt idx="1111">
                  <c:v>54.964489819786067</c:v>
                </c:pt>
                <c:pt idx="1112">
                  <c:v>53.285416551256745</c:v>
                </c:pt>
                <c:pt idx="1113">
                  <c:v>52.208197123501193</c:v>
                </c:pt>
                <c:pt idx="1114">
                  <c:v>51.455012242984061</c:v>
                </c:pt>
                <c:pt idx="1115">
                  <c:v>50.912266756618003</c:v>
                </c:pt>
                <c:pt idx="1116">
                  <c:v>49.970635618972693</c:v>
                </c:pt>
                <c:pt idx="1117">
                  <c:v>49.414905384595535</c:v>
                </c:pt>
                <c:pt idx="1118">
                  <c:v>48.194618990146601</c:v>
                </c:pt>
                <c:pt idx="1119">
                  <c:v>47.091595135927761</c:v>
                </c:pt>
                <c:pt idx="1120">
                  <c:v>46.184126372170802</c:v>
                </c:pt>
                <c:pt idx="1121">
                  <c:v>51.772531015986331</c:v>
                </c:pt>
                <c:pt idx="1122">
                  <c:v>66.11813412966255</c:v>
                </c:pt>
                <c:pt idx="1123">
                  <c:v>66.79903914726448</c:v>
                </c:pt>
                <c:pt idx="1124">
                  <c:v>66.51865584477207</c:v>
                </c:pt>
                <c:pt idx="1125">
                  <c:v>66.555558746843417</c:v>
                </c:pt>
                <c:pt idx="1126">
                  <c:v>66.562099929190481</c:v>
                </c:pt>
                <c:pt idx="1127">
                  <c:v>65.496861294022338</c:v>
                </c:pt>
                <c:pt idx="1128">
                  <c:v>63.66500983605102</c:v>
                </c:pt>
                <c:pt idx="1129">
                  <c:v>63.553457568758205</c:v>
                </c:pt>
                <c:pt idx="1130">
                  <c:v>63.648790197466354</c:v>
                </c:pt>
                <c:pt idx="1131">
                  <c:v>66.337620951945681</c:v>
                </c:pt>
                <c:pt idx="1132">
                  <c:v>61.923023267137459</c:v>
                </c:pt>
                <c:pt idx="1133">
                  <c:v>61.674175664464883</c:v>
                </c:pt>
                <c:pt idx="1134">
                  <c:v>73.435040256527685</c:v>
                </c:pt>
                <c:pt idx="1135">
                  <c:v>73.804324834261578</c:v>
                </c:pt>
                <c:pt idx="1136">
                  <c:v>75.291508398513244</c:v>
                </c:pt>
                <c:pt idx="1137">
                  <c:v>73.479003669867339</c:v>
                </c:pt>
                <c:pt idx="1138">
                  <c:v>73.933958124040416</c:v>
                </c:pt>
                <c:pt idx="1139">
                  <c:v>73.536656616086759</c:v>
                </c:pt>
                <c:pt idx="1140">
                  <c:v>73.360700630741974</c:v>
                </c:pt>
                <c:pt idx="1141">
                  <c:v>72.913287357021886</c:v>
                </c:pt>
                <c:pt idx="1142">
                  <c:v>73.412628293426437</c:v>
                </c:pt>
                <c:pt idx="1143">
                  <c:v>71.881436124820596</c:v>
                </c:pt>
                <c:pt idx="1144">
                  <c:v>73.263286626215432</c:v>
                </c:pt>
                <c:pt idx="1145">
                  <c:v>72.94790090901833</c:v>
                </c:pt>
                <c:pt idx="1146">
                  <c:v>72.793500639575342</c:v>
                </c:pt>
                <c:pt idx="1147">
                  <c:v>72.548974948616149</c:v>
                </c:pt>
                <c:pt idx="1148">
                  <c:v>65.2314984356221</c:v>
                </c:pt>
                <c:pt idx="1149">
                  <c:v>64.64377907179977</c:v>
                </c:pt>
                <c:pt idx="1150">
                  <c:v>64.859033001849639</c:v>
                </c:pt>
                <c:pt idx="1151">
                  <c:v>64.613183902083122</c:v>
                </c:pt>
                <c:pt idx="1152">
                  <c:v>64.073394972366813</c:v>
                </c:pt>
                <c:pt idx="1153">
                  <c:v>63.771525324537592</c:v>
                </c:pt>
                <c:pt idx="1154">
                  <c:v>67.612164920672669</c:v>
                </c:pt>
                <c:pt idx="1155">
                  <c:v>62.762765369396412</c:v>
                </c:pt>
                <c:pt idx="1156">
                  <c:v>62.261925475504171</c:v>
                </c:pt>
                <c:pt idx="1157">
                  <c:v>66.209483722653857</c:v>
                </c:pt>
                <c:pt idx="1158">
                  <c:v>60.356363795249116</c:v>
                </c:pt>
                <c:pt idx="1159">
                  <c:v>60.731948556000688</c:v>
                </c:pt>
                <c:pt idx="1160">
                  <c:v>60.408551770010426</c:v>
                </c:pt>
                <c:pt idx="1161">
                  <c:v>59.667705402802696</c:v>
                </c:pt>
                <c:pt idx="1162">
                  <c:v>59.078626477975369</c:v>
                </c:pt>
                <c:pt idx="1163">
                  <c:v>72.354853166863393</c:v>
                </c:pt>
                <c:pt idx="1164">
                  <c:v>70.695116749322239</c:v>
                </c:pt>
                <c:pt idx="1165">
                  <c:v>71.213912922793114</c:v>
                </c:pt>
                <c:pt idx="1166">
                  <c:v>74.053755492921695</c:v>
                </c:pt>
                <c:pt idx="1167">
                  <c:v>71.637257642753113</c:v>
                </c:pt>
                <c:pt idx="1168">
                  <c:v>71.100483517941655</c:v>
                </c:pt>
                <c:pt idx="1169">
                  <c:v>70.591984652498397</c:v>
                </c:pt>
                <c:pt idx="1170">
                  <c:v>70.807326225621196</c:v>
                </c:pt>
                <c:pt idx="1171">
                  <c:v>70.674181898212993</c:v>
                </c:pt>
                <c:pt idx="1172">
                  <c:v>70.704874616903112</c:v>
                </c:pt>
                <c:pt idx="1173">
                  <c:v>70.714539570697298</c:v>
                </c:pt>
                <c:pt idx="1174">
                  <c:v>70.856956457376072</c:v>
                </c:pt>
                <c:pt idx="1175">
                  <c:v>74.211814938910592</c:v>
                </c:pt>
                <c:pt idx="1176">
                  <c:v>73.704076278844596</c:v>
                </c:pt>
                <c:pt idx="1177">
                  <c:v>73.876776679282912</c:v>
                </c:pt>
                <c:pt idx="1178">
                  <c:v>73.495672664246626</c:v>
                </c:pt>
                <c:pt idx="1179">
                  <c:v>75.088061265475687</c:v>
                </c:pt>
                <c:pt idx="1180">
                  <c:v>75.191023142730046</c:v>
                </c:pt>
                <c:pt idx="1181">
                  <c:v>71.144292801969101</c:v>
                </c:pt>
                <c:pt idx="1182">
                  <c:v>71.31832112865888</c:v>
                </c:pt>
                <c:pt idx="1183">
                  <c:v>72.608810063142315</c:v>
                </c:pt>
                <c:pt idx="1184">
                  <c:v>71.89960848446502</c:v>
                </c:pt>
                <c:pt idx="1185">
                  <c:v>71.744956274950781</c:v>
                </c:pt>
                <c:pt idx="1186">
                  <c:v>72.390756142568492</c:v>
                </c:pt>
                <c:pt idx="1187">
                  <c:v>68.00124717157577</c:v>
                </c:pt>
                <c:pt idx="1188">
                  <c:v>68.543089039311738</c:v>
                </c:pt>
                <c:pt idx="1189">
                  <c:v>68.419540937614784</c:v>
                </c:pt>
                <c:pt idx="1190">
                  <c:v>68.326584159196926</c:v>
                </c:pt>
                <c:pt idx="1191">
                  <c:v>67.931228106378086</c:v>
                </c:pt>
                <c:pt idx="1192">
                  <c:v>68.345554370565665</c:v>
                </c:pt>
                <c:pt idx="1193">
                  <c:v>68.188428714702042</c:v>
                </c:pt>
                <c:pt idx="1194">
                  <c:v>67.940191900981134</c:v>
                </c:pt>
                <c:pt idx="1195">
                  <c:v>67.370247926987972</c:v>
                </c:pt>
                <c:pt idx="1196">
                  <c:v>66.858593267264666</c:v>
                </c:pt>
                <c:pt idx="1197">
                  <c:v>67.870223581998786</c:v>
                </c:pt>
                <c:pt idx="1198">
                  <c:v>67.751322900521743</c:v>
                </c:pt>
                <c:pt idx="1199">
                  <c:v>67.305742220211144</c:v>
                </c:pt>
                <c:pt idx="1200">
                  <c:v>67.230147165932493</c:v>
                </c:pt>
                <c:pt idx="1201">
                  <c:v>67.394975626181889</c:v>
                </c:pt>
                <c:pt idx="1202">
                  <c:v>79.582411715188755</c:v>
                </c:pt>
                <c:pt idx="1203">
                  <c:v>76.468288677641667</c:v>
                </c:pt>
                <c:pt idx="1204">
                  <c:v>76.513231039690027</c:v>
                </c:pt>
                <c:pt idx="1205">
                  <c:v>76.49669578254229</c:v>
                </c:pt>
                <c:pt idx="1206">
                  <c:v>78.085958636416592</c:v>
                </c:pt>
                <c:pt idx="1207">
                  <c:v>76.278549813450852</c:v>
                </c:pt>
                <c:pt idx="1208">
                  <c:v>77.458869535067109</c:v>
                </c:pt>
                <c:pt idx="1209">
                  <c:v>75.230702369861959</c:v>
                </c:pt>
                <c:pt idx="1210">
                  <c:v>75.135993559852423</c:v>
                </c:pt>
                <c:pt idx="1211">
                  <c:v>74.968310039070602</c:v>
                </c:pt>
                <c:pt idx="1212">
                  <c:v>75.923777117239268</c:v>
                </c:pt>
                <c:pt idx="1213">
                  <c:v>75.776837994168361</c:v>
                </c:pt>
                <c:pt idx="1214">
                  <c:v>75.426089812966183</c:v>
                </c:pt>
                <c:pt idx="1215">
                  <c:v>74.975993833086022</c:v>
                </c:pt>
                <c:pt idx="1216">
                  <c:v>74.521983564298296</c:v>
                </c:pt>
                <c:pt idx="1217">
                  <c:v>77.084337000187844</c:v>
                </c:pt>
                <c:pt idx="1218">
                  <c:v>77.687138168851746</c:v>
                </c:pt>
                <c:pt idx="1219">
                  <c:v>78.160533537455379</c:v>
                </c:pt>
                <c:pt idx="1220">
                  <c:v>78.602171617712813</c:v>
                </c:pt>
                <c:pt idx="1221">
                  <c:v>78.264317093852185</c:v>
                </c:pt>
                <c:pt idx="1222">
                  <c:v>78.190635717099426</c:v>
                </c:pt>
                <c:pt idx="1223">
                  <c:v>78.775752244744581</c:v>
                </c:pt>
                <c:pt idx="1224">
                  <c:v>76.687497160087801</c:v>
                </c:pt>
                <c:pt idx="1225">
                  <c:v>77.776122281348492</c:v>
                </c:pt>
                <c:pt idx="1226">
                  <c:v>78.980589760819427</c:v>
                </c:pt>
                <c:pt idx="1227">
                  <c:v>76.759348475376882</c:v>
                </c:pt>
                <c:pt idx="1228">
                  <c:v>78.984992408522018</c:v>
                </c:pt>
                <c:pt idx="1229">
                  <c:v>79.053427298356226</c:v>
                </c:pt>
                <c:pt idx="1230">
                  <c:v>77.665282483856572</c:v>
                </c:pt>
                <c:pt idx="1231">
                  <c:v>76.426334873967022</c:v>
                </c:pt>
                <c:pt idx="1232">
                  <c:v>75.593120569239048</c:v>
                </c:pt>
                <c:pt idx="1233">
                  <c:v>75.453057673750251</c:v>
                </c:pt>
                <c:pt idx="1234">
                  <c:v>75.872505360380686</c:v>
                </c:pt>
                <c:pt idx="1235">
                  <c:v>75.671271171781356</c:v>
                </c:pt>
                <c:pt idx="1236">
                  <c:v>76.124698703718863</c:v>
                </c:pt>
                <c:pt idx="1237">
                  <c:v>75.047335290440856</c:v>
                </c:pt>
                <c:pt idx="1238">
                  <c:v>74.183964692318682</c:v>
                </c:pt>
                <c:pt idx="1239">
                  <c:v>74.122734147235732</c:v>
                </c:pt>
                <c:pt idx="1240">
                  <c:v>73.531173908089812</c:v>
                </c:pt>
                <c:pt idx="1241">
                  <c:v>73.038462216432592</c:v>
                </c:pt>
                <c:pt idx="1242">
                  <c:v>72.333911360674634</c:v>
                </c:pt>
                <c:pt idx="1243">
                  <c:v>71.720390341528912</c:v>
                </c:pt>
                <c:pt idx="1244">
                  <c:v>70.83074199080275</c:v>
                </c:pt>
                <c:pt idx="1245">
                  <c:v>70.520835277076614</c:v>
                </c:pt>
                <c:pt idx="1246">
                  <c:v>70.28999430089064</c:v>
                </c:pt>
                <c:pt idx="1247">
                  <c:v>74.683599121183292</c:v>
                </c:pt>
                <c:pt idx="1248">
                  <c:v>74.472284854995976</c:v>
                </c:pt>
                <c:pt idx="1249">
                  <c:v>73.318600785372595</c:v>
                </c:pt>
                <c:pt idx="1250">
                  <c:v>72.781341214981765</c:v>
                </c:pt>
                <c:pt idx="1251">
                  <c:v>72.034323725857661</c:v>
                </c:pt>
                <c:pt idx="1252">
                  <c:v>72.246383638089853</c:v>
                </c:pt>
                <c:pt idx="1253">
                  <c:v>71.881923612098916</c:v>
                </c:pt>
                <c:pt idx="1254">
                  <c:v>71.281955539757348</c:v>
                </c:pt>
                <c:pt idx="1255">
                  <c:v>75.925249868355337</c:v>
                </c:pt>
                <c:pt idx="1256">
                  <c:v>70.609555070748144</c:v>
                </c:pt>
                <c:pt idx="1257">
                  <c:v>70.349377420975017</c:v>
                </c:pt>
                <c:pt idx="1258">
                  <c:v>69.940644246783677</c:v>
                </c:pt>
                <c:pt idx="1259">
                  <c:v>69.80321411399774</c:v>
                </c:pt>
                <c:pt idx="1260">
                  <c:v>74.162255737832496</c:v>
                </c:pt>
                <c:pt idx="1261">
                  <c:v>68.968155825409212</c:v>
                </c:pt>
                <c:pt idx="1262">
                  <c:v>65.278136255088384</c:v>
                </c:pt>
                <c:pt idx="1263">
                  <c:v>65.318914358731803</c:v>
                </c:pt>
                <c:pt idx="1264">
                  <c:v>63.97713818677034</c:v>
                </c:pt>
                <c:pt idx="1265">
                  <c:v>67.003481449644397</c:v>
                </c:pt>
                <c:pt idx="1266">
                  <c:v>62.354493138180182</c:v>
                </c:pt>
                <c:pt idx="1267">
                  <c:v>62.102464271495663</c:v>
                </c:pt>
                <c:pt idx="1268">
                  <c:v>60.988222379874486</c:v>
                </c:pt>
                <c:pt idx="1269">
                  <c:v>58.352208423237762</c:v>
                </c:pt>
                <c:pt idx="1270">
                  <c:v>62.511328249307653</c:v>
                </c:pt>
                <c:pt idx="1271">
                  <c:v>55.218817786322866</c:v>
                </c:pt>
                <c:pt idx="1272">
                  <c:v>60.396597025217069</c:v>
                </c:pt>
                <c:pt idx="1273">
                  <c:v>53.200633508659251</c:v>
                </c:pt>
                <c:pt idx="1274">
                  <c:v>73.706122372018697</c:v>
                </c:pt>
                <c:pt idx="1275">
                  <c:v>73.987128984804627</c:v>
                </c:pt>
                <c:pt idx="1276">
                  <c:v>73.288476310859707</c:v>
                </c:pt>
                <c:pt idx="1277">
                  <c:v>72.733688340079738</c:v>
                </c:pt>
                <c:pt idx="1278">
                  <c:v>72.855079512109157</c:v>
                </c:pt>
                <c:pt idx="1279">
                  <c:v>71.958408946073817</c:v>
                </c:pt>
                <c:pt idx="1280">
                  <c:v>72.139057645739612</c:v>
                </c:pt>
                <c:pt idx="1281">
                  <c:v>70.126205345072819</c:v>
                </c:pt>
                <c:pt idx="1282">
                  <c:v>69.548966533961107</c:v>
                </c:pt>
                <c:pt idx="1283">
                  <c:v>74.159768581738192</c:v>
                </c:pt>
                <c:pt idx="1284">
                  <c:v>71.223787287491149</c:v>
                </c:pt>
                <c:pt idx="1285">
                  <c:v>71.46835176837439</c:v>
                </c:pt>
                <c:pt idx="1286">
                  <c:v>71.339832975645848</c:v>
                </c:pt>
                <c:pt idx="1287">
                  <c:v>71.072923030198069</c:v>
                </c:pt>
                <c:pt idx="1288">
                  <c:v>73.911854406137039</c:v>
                </c:pt>
                <c:pt idx="1289">
                  <c:v>67.374316305049476</c:v>
                </c:pt>
                <c:pt idx="1290">
                  <c:v>68.245368996346201</c:v>
                </c:pt>
                <c:pt idx="1291">
                  <c:v>67.604273598209929</c:v>
                </c:pt>
                <c:pt idx="1292">
                  <c:v>66.693452727889664</c:v>
                </c:pt>
                <c:pt idx="1293">
                  <c:v>69.617913825740871</c:v>
                </c:pt>
                <c:pt idx="1294">
                  <c:v>69.096977505553411</c:v>
                </c:pt>
                <c:pt idx="1295">
                  <c:v>65.975280628820741</c:v>
                </c:pt>
                <c:pt idx="1296">
                  <c:v>65.823769091706325</c:v>
                </c:pt>
                <c:pt idx="1297">
                  <c:v>68.952260176134075</c:v>
                </c:pt>
                <c:pt idx="1298">
                  <c:v>64.478934708318121</c:v>
                </c:pt>
                <c:pt idx="1299">
                  <c:v>65.347468270383899</c:v>
                </c:pt>
                <c:pt idx="1300">
                  <c:v>64.97405192323437</c:v>
                </c:pt>
                <c:pt idx="1301">
                  <c:v>64.553345402814699</c:v>
                </c:pt>
                <c:pt idx="1302">
                  <c:v>64.092665567841294</c:v>
                </c:pt>
                <c:pt idx="1303">
                  <c:v>66.770758236212231</c:v>
                </c:pt>
                <c:pt idx="1304">
                  <c:v>66.285543864238448</c:v>
                </c:pt>
                <c:pt idx="1305">
                  <c:v>62.781288366409107</c:v>
                </c:pt>
                <c:pt idx="1306">
                  <c:v>62.340970407322779</c:v>
                </c:pt>
                <c:pt idx="1307">
                  <c:v>61.219879400243592</c:v>
                </c:pt>
                <c:pt idx="1308">
                  <c:v>64.05470808170142</c:v>
                </c:pt>
                <c:pt idx="1309">
                  <c:v>60.303570266629819</c:v>
                </c:pt>
                <c:pt idx="1310">
                  <c:v>59.743667101891468</c:v>
                </c:pt>
                <c:pt idx="1311">
                  <c:v>59.595813793088716</c:v>
                </c:pt>
                <c:pt idx="1312">
                  <c:v>74.354168471492741</c:v>
                </c:pt>
                <c:pt idx="1313">
                  <c:v>74.583711130186103</c:v>
                </c:pt>
                <c:pt idx="1314">
                  <c:v>74.925813587296972</c:v>
                </c:pt>
                <c:pt idx="1315">
                  <c:v>74.462480254501173</c:v>
                </c:pt>
                <c:pt idx="1316">
                  <c:v>73.74916338655224</c:v>
                </c:pt>
                <c:pt idx="1317">
                  <c:v>74.405433816487104</c:v>
                </c:pt>
                <c:pt idx="1318">
                  <c:v>73.212303807886457</c:v>
                </c:pt>
                <c:pt idx="1319">
                  <c:v>73.370017529240059</c:v>
                </c:pt>
                <c:pt idx="1320">
                  <c:v>73.79243082809667</c:v>
                </c:pt>
                <c:pt idx="1321">
                  <c:v>73.622932090198233</c:v>
                </c:pt>
                <c:pt idx="1322">
                  <c:v>73.198323319323492</c:v>
                </c:pt>
                <c:pt idx="1323">
                  <c:v>74.920197749082263</c:v>
                </c:pt>
                <c:pt idx="1324">
                  <c:v>73.205722141785259</c:v>
                </c:pt>
                <c:pt idx="1325">
                  <c:v>72.630006114079833</c:v>
                </c:pt>
                <c:pt idx="1326">
                  <c:v>72.004258432374144</c:v>
                </c:pt>
                <c:pt idx="1327">
                  <c:v>74.140827920352336</c:v>
                </c:pt>
                <c:pt idx="1328">
                  <c:v>71.367086930635764</c:v>
                </c:pt>
                <c:pt idx="1329">
                  <c:v>71.608689073789563</c:v>
                </c:pt>
                <c:pt idx="1330">
                  <c:v>71.475655645977909</c:v>
                </c:pt>
                <c:pt idx="1331">
                  <c:v>70.080751825020783</c:v>
                </c:pt>
                <c:pt idx="1332">
                  <c:v>69.018970768978562</c:v>
                </c:pt>
                <c:pt idx="1333">
                  <c:v>70.093927518894262</c:v>
                </c:pt>
                <c:pt idx="1334">
                  <c:v>70.372609427306656</c:v>
                </c:pt>
                <c:pt idx="1335">
                  <c:v>69.974401224012468</c:v>
                </c:pt>
                <c:pt idx="1336">
                  <c:v>70.278886023931634</c:v>
                </c:pt>
                <c:pt idx="1337">
                  <c:v>63.259827922529034</c:v>
                </c:pt>
                <c:pt idx="1338">
                  <c:v>60.303794862651472</c:v>
                </c:pt>
                <c:pt idx="1339">
                  <c:v>66.972708355293122</c:v>
                </c:pt>
                <c:pt idx="1340">
                  <c:v>60.478893651205681</c:v>
                </c:pt>
                <c:pt idx="1341">
                  <c:v>59.571922746798037</c:v>
                </c:pt>
                <c:pt idx="1342">
                  <c:v>58.084330561354058</c:v>
                </c:pt>
                <c:pt idx="1343">
                  <c:v>58.473288084686892</c:v>
                </c:pt>
                <c:pt idx="1344">
                  <c:v>56.236588118902695</c:v>
                </c:pt>
                <c:pt idx="1345">
                  <c:v>62.317624399133031</c:v>
                </c:pt>
                <c:pt idx="1346">
                  <c:v>67.154402797264822</c:v>
                </c:pt>
                <c:pt idx="1347">
                  <c:v>67.122611683958951</c:v>
                </c:pt>
                <c:pt idx="1348">
                  <c:v>67.090272451813249</c:v>
                </c:pt>
                <c:pt idx="1349">
                  <c:v>66.910131495999252</c:v>
                </c:pt>
                <c:pt idx="1350">
                  <c:v>65.927670859244657</c:v>
                </c:pt>
                <c:pt idx="1351">
                  <c:v>66.721382039611029</c:v>
                </c:pt>
                <c:pt idx="1352">
                  <c:v>66.23485113595197</c:v>
                </c:pt>
                <c:pt idx="1353">
                  <c:v>68.52631091175769</c:v>
                </c:pt>
                <c:pt idx="1354">
                  <c:v>68.790462399579638</c:v>
                </c:pt>
                <c:pt idx="1355">
                  <c:v>67.497017900133898</c:v>
                </c:pt>
                <c:pt idx="1356">
                  <c:v>66.522638776379438</c:v>
                </c:pt>
                <c:pt idx="1357">
                  <c:v>63.009877310728875</c:v>
                </c:pt>
                <c:pt idx="1358">
                  <c:v>66.778325007471494</c:v>
                </c:pt>
                <c:pt idx="1359">
                  <c:v>62.801882763263663</c:v>
                </c:pt>
                <c:pt idx="1360">
                  <c:v>63.052304673474211</c:v>
                </c:pt>
                <c:pt idx="1361">
                  <c:v>66.17260068234863</c:v>
                </c:pt>
                <c:pt idx="1362">
                  <c:v>66.505714363285506</c:v>
                </c:pt>
                <c:pt idx="1363">
                  <c:v>69.874280364867786</c:v>
                </c:pt>
                <c:pt idx="1364">
                  <c:v>62.587406859463854</c:v>
                </c:pt>
                <c:pt idx="1365">
                  <c:v>61.253934731257218</c:v>
                </c:pt>
                <c:pt idx="1366">
                  <c:v>56.930481852177294</c:v>
                </c:pt>
                <c:pt idx="1367">
                  <c:v>54.970371137842761</c:v>
                </c:pt>
                <c:pt idx="1368">
                  <c:v>52.71090074452033</c:v>
                </c:pt>
                <c:pt idx="1369">
                  <c:v>51.825146378179625</c:v>
                </c:pt>
                <c:pt idx="1370">
                  <c:v>50.904233263807036</c:v>
                </c:pt>
                <c:pt idx="1371">
                  <c:v>50.82891296718833</c:v>
                </c:pt>
                <c:pt idx="1372">
                  <c:v>50.770486629821818</c:v>
                </c:pt>
                <c:pt idx="1373">
                  <c:v>51.382445338153666</c:v>
                </c:pt>
                <c:pt idx="1374">
                  <c:v>53.306075071280205</c:v>
                </c:pt>
                <c:pt idx="1375">
                  <c:v>55.024130681176246</c:v>
                </c:pt>
                <c:pt idx="1376">
                  <c:v>80.912826506353028</c:v>
                </c:pt>
                <c:pt idx="1377">
                  <c:v>81.231572369370681</c:v>
                </c:pt>
                <c:pt idx="1378">
                  <c:v>81.813803006114128</c:v>
                </c:pt>
                <c:pt idx="1379">
                  <c:v>81.667900500040588</c:v>
                </c:pt>
                <c:pt idx="1380">
                  <c:v>79.140088243390323</c:v>
                </c:pt>
                <c:pt idx="1381">
                  <c:v>81.126833100361651</c:v>
                </c:pt>
                <c:pt idx="1382">
                  <c:v>82.112855579865965</c:v>
                </c:pt>
                <c:pt idx="1383">
                  <c:v>78.395069105087813</c:v>
                </c:pt>
                <c:pt idx="1384">
                  <c:v>80.017479460170648</c:v>
                </c:pt>
                <c:pt idx="1385">
                  <c:v>76.028077109205967</c:v>
                </c:pt>
                <c:pt idx="1386">
                  <c:v>79.171491741437137</c:v>
                </c:pt>
                <c:pt idx="1387">
                  <c:v>78.884436866300547</c:v>
                </c:pt>
                <c:pt idx="1388">
                  <c:v>77.45855546640891</c:v>
                </c:pt>
                <c:pt idx="1389">
                  <c:v>78.366746155889118</c:v>
                </c:pt>
                <c:pt idx="1390">
                  <c:v>78.157444219114907</c:v>
                </c:pt>
                <c:pt idx="1391">
                  <c:v>72.354223253739448</c:v>
                </c:pt>
                <c:pt idx="1392">
                  <c:v>72.099962075641386</c:v>
                </c:pt>
                <c:pt idx="1393">
                  <c:v>71.805169093982698</c:v>
                </c:pt>
                <c:pt idx="1394">
                  <c:v>71.053487321894949</c:v>
                </c:pt>
                <c:pt idx="1395">
                  <c:v>71.677074131128194</c:v>
                </c:pt>
                <c:pt idx="1396">
                  <c:v>70.731621097403121</c:v>
                </c:pt>
                <c:pt idx="1397">
                  <c:v>70.787547509405428</c:v>
                </c:pt>
                <c:pt idx="1398">
                  <c:v>71.059989407386155</c:v>
                </c:pt>
                <c:pt idx="1399">
                  <c:v>70.976641733798445</c:v>
                </c:pt>
                <c:pt idx="1400">
                  <c:v>70.845108743439653</c:v>
                </c:pt>
                <c:pt idx="1401">
                  <c:v>69.622821633101836</c:v>
                </c:pt>
                <c:pt idx="1402">
                  <c:v>70.762904041100171</c:v>
                </c:pt>
                <c:pt idx="1403">
                  <c:v>72.155734438579202</c:v>
                </c:pt>
                <c:pt idx="1404">
                  <c:v>72.136068805805934</c:v>
                </c:pt>
                <c:pt idx="1405">
                  <c:v>71.879053321195812</c:v>
                </c:pt>
                <c:pt idx="1406">
                  <c:v>71.715551261781954</c:v>
                </c:pt>
                <c:pt idx="1407">
                  <c:v>73.933057337045113</c:v>
                </c:pt>
                <c:pt idx="1408">
                  <c:v>70.861943815202977</c:v>
                </c:pt>
                <c:pt idx="1409">
                  <c:v>70.293406379686402</c:v>
                </c:pt>
                <c:pt idx="1410">
                  <c:v>73.065105434612576</c:v>
                </c:pt>
                <c:pt idx="1411">
                  <c:v>69.63325874571612</c:v>
                </c:pt>
                <c:pt idx="1412">
                  <c:v>72.525195459026691</c:v>
                </c:pt>
                <c:pt idx="1413">
                  <c:v>62.375027906569599</c:v>
                </c:pt>
                <c:pt idx="1414">
                  <c:v>61.121250604168928</c:v>
                </c:pt>
                <c:pt idx="1415">
                  <c:v>58.534890215652041</c:v>
                </c:pt>
                <c:pt idx="1416">
                  <c:v>55.983494587541827</c:v>
                </c:pt>
                <c:pt idx="1417">
                  <c:v>53.341505688857545</c:v>
                </c:pt>
                <c:pt idx="1418">
                  <c:v>54.850031384026828</c:v>
                </c:pt>
                <c:pt idx="1419">
                  <c:v>45.054189688178752</c:v>
                </c:pt>
                <c:pt idx="1420">
                  <c:v>51.093763266928264</c:v>
                </c:pt>
                <c:pt idx="1421">
                  <c:v>40.620807621889931</c:v>
                </c:pt>
                <c:pt idx="1422">
                  <c:v>46.406064570479721</c:v>
                </c:pt>
                <c:pt idx="1423">
                  <c:v>45.21707806144088</c:v>
                </c:pt>
                <c:pt idx="1424">
                  <c:v>46.245222343365597</c:v>
                </c:pt>
                <c:pt idx="1425">
                  <c:v>36.470134768746007</c:v>
                </c:pt>
                <c:pt idx="1426">
                  <c:v>37.296573529398366</c:v>
                </c:pt>
                <c:pt idx="1427">
                  <c:v>38.999194305547618</c:v>
                </c:pt>
                <c:pt idx="1428">
                  <c:v>79.872018593154436</c:v>
                </c:pt>
                <c:pt idx="1429">
                  <c:v>79.821060143241681</c:v>
                </c:pt>
                <c:pt idx="1430">
                  <c:v>84.230576095873658</c:v>
                </c:pt>
                <c:pt idx="1431">
                  <c:v>84.644245196608949</c:v>
                </c:pt>
                <c:pt idx="1432">
                  <c:v>69.578127404303274</c:v>
                </c:pt>
                <c:pt idx="1433">
                  <c:v>69.316987124569096</c:v>
                </c:pt>
                <c:pt idx="1434">
                  <c:v>68.868605269738453</c:v>
                </c:pt>
                <c:pt idx="1435">
                  <c:v>69.33136231584281</c:v>
                </c:pt>
                <c:pt idx="1436">
                  <c:v>68.910671529104107</c:v>
                </c:pt>
                <c:pt idx="1437">
                  <c:v>69.178641734915928</c:v>
                </c:pt>
                <c:pt idx="1438">
                  <c:v>69.026638903897847</c:v>
                </c:pt>
                <c:pt idx="1439">
                  <c:v>68.4677298097901</c:v>
                </c:pt>
                <c:pt idx="1440">
                  <c:v>69.909094924467624</c:v>
                </c:pt>
                <c:pt idx="1441">
                  <c:v>69.730698683398558</c:v>
                </c:pt>
                <c:pt idx="1442">
                  <c:v>69.474758762747797</c:v>
                </c:pt>
                <c:pt idx="1443">
                  <c:v>69.326340971185473</c:v>
                </c:pt>
                <c:pt idx="1444">
                  <c:v>69.152548350110735</c:v>
                </c:pt>
                <c:pt idx="1445">
                  <c:v>68.998200672827835</c:v>
                </c:pt>
                <c:pt idx="1446">
                  <c:v>68.360852421942525</c:v>
                </c:pt>
                <c:pt idx="1447">
                  <c:v>68.288992764226961</c:v>
                </c:pt>
                <c:pt idx="1448">
                  <c:v>67.880771823652111</c:v>
                </c:pt>
                <c:pt idx="1449">
                  <c:v>67.616813053714822</c:v>
                </c:pt>
                <c:pt idx="1450">
                  <c:v>67.75910424330047</c:v>
                </c:pt>
                <c:pt idx="1451">
                  <c:v>67.136674602941895</c:v>
                </c:pt>
                <c:pt idx="1452">
                  <c:v>66.718229638034501</c:v>
                </c:pt>
                <c:pt idx="1453">
                  <c:v>72.480140665992877</c:v>
                </c:pt>
                <c:pt idx="1454">
                  <c:v>72.483225327865654</c:v>
                </c:pt>
                <c:pt idx="1455">
                  <c:v>71.440650468923181</c:v>
                </c:pt>
                <c:pt idx="1456">
                  <c:v>71.957204022317029</c:v>
                </c:pt>
                <c:pt idx="1457">
                  <c:v>71.192284265787592</c:v>
                </c:pt>
                <c:pt idx="1458">
                  <c:v>73.637194448451524</c:v>
                </c:pt>
                <c:pt idx="1459">
                  <c:v>70.946026408276509</c:v>
                </c:pt>
                <c:pt idx="1460">
                  <c:v>70.070184331599663</c:v>
                </c:pt>
                <c:pt idx="1461">
                  <c:v>69.994679092620601</c:v>
                </c:pt>
                <c:pt idx="1462">
                  <c:v>69.399398607379823</c:v>
                </c:pt>
                <c:pt idx="1463">
                  <c:v>69.006938198078913</c:v>
                </c:pt>
                <c:pt idx="1464">
                  <c:v>68.062487685562033</c:v>
                </c:pt>
                <c:pt idx="1465">
                  <c:v>67.460002424188332</c:v>
                </c:pt>
                <c:pt idx="1466">
                  <c:v>67.668427501288463</c:v>
                </c:pt>
                <c:pt idx="1467">
                  <c:v>67.308598817683091</c:v>
                </c:pt>
                <c:pt idx="1468">
                  <c:v>69.05887526548041</c:v>
                </c:pt>
                <c:pt idx="1469">
                  <c:v>69.041121490142771</c:v>
                </c:pt>
                <c:pt idx="1470">
                  <c:v>69.011276103932261</c:v>
                </c:pt>
                <c:pt idx="1471">
                  <c:v>68.420320953628391</c:v>
                </c:pt>
                <c:pt idx="1472">
                  <c:v>68.359318973556711</c:v>
                </c:pt>
                <c:pt idx="1473">
                  <c:v>68.110778152571129</c:v>
                </c:pt>
                <c:pt idx="1474">
                  <c:v>67.398320314374502</c:v>
                </c:pt>
                <c:pt idx="1475">
                  <c:v>65.297093214698876</c:v>
                </c:pt>
                <c:pt idx="1476">
                  <c:v>65.040354704217791</c:v>
                </c:pt>
                <c:pt idx="1477">
                  <c:v>64.671202129195137</c:v>
                </c:pt>
                <c:pt idx="1478">
                  <c:v>68.075098252539888</c:v>
                </c:pt>
                <c:pt idx="1479">
                  <c:v>62.11529456576185</c:v>
                </c:pt>
                <c:pt idx="1480">
                  <c:v>60.581585475903054</c:v>
                </c:pt>
                <c:pt idx="1481">
                  <c:v>59.463712818017328</c:v>
                </c:pt>
                <c:pt idx="1482">
                  <c:v>74.449065822231759</c:v>
                </c:pt>
                <c:pt idx="1483">
                  <c:v>75.077779724593597</c:v>
                </c:pt>
                <c:pt idx="1484">
                  <c:v>74.751855839611352</c:v>
                </c:pt>
                <c:pt idx="1485">
                  <c:v>76.797396297345671</c:v>
                </c:pt>
                <c:pt idx="1486">
                  <c:v>74.768890624885415</c:v>
                </c:pt>
                <c:pt idx="1487">
                  <c:v>74.536311362901188</c:v>
                </c:pt>
                <c:pt idx="1488">
                  <c:v>74.840656338022882</c:v>
                </c:pt>
                <c:pt idx="1489">
                  <c:v>72.684319203999792</c:v>
                </c:pt>
                <c:pt idx="1490">
                  <c:v>72.668691939491183</c:v>
                </c:pt>
                <c:pt idx="1491">
                  <c:v>76.530252846727578</c:v>
                </c:pt>
                <c:pt idx="1492">
                  <c:v>73.885767241988432</c:v>
                </c:pt>
                <c:pt idx="1493">
                  <c:v>72.423822399157032</c:v>
                </c:pt>
                <c:pt idx="1494">
                  <c:v>73.253435826676437</c:v>
                </c:pt>
                <c:pt idx="1495">
                  <c:v>73.027047011856553</c:v>
                </c:pt>
                <c:pt idx="1496">
                  <c:v>73.265475141298865</c:v>
                </c:pt>
                <c:pt idx="1497">
                  <c:v>72.748687714412682</c:v>
                </c:pt>
                <c:pt idx="1498">
                  <c:v>71.892432627028001</c:v>
                </c:pt>
                <c:pt idx="1499">
                  <c:v>72.37463251689644</c:v>
                </c:pt>
                <c:pt idx="1500">
                  <c:v>70.842998641877628</c:v>
                </c:pt>
                <c:pt idx="1501">
                  <c:v>71.296311746550458</c:v>
                </c:pt>
                <c:pt idx="1502">
                  <c:v>70.060668089013774</c:v>
                </c:pt>
                <c:pt idx="1503">
                  <c:v>70.0178100910952</c:v>
                </c:pt>
                <c:pt idx="1504">
                  <c:v>70.057578256456338</c:v>
                </c:pt>
                <c:pt idx="1505">
                  <c:v>70.516450994526423</c:v>
                </c:pt>
                <c:pt idx="1506">
                  <c:v>71.144836945350349</c:v>
                </c:pt>
                <c:pt idx="1507">
                  <c:v>72.968994465702494</c:v>
                </c:pt>
                <c:pt idx="1508">
                  <c:v>70.013714786793628</c:v>
                </c:pt>
                <c:pt idx="1509">
                  <c:v>69.654378291259306</c:v>
                </c:pt>
                <c:pt idx="1510">
                  <c:v>75.333122480500521</c:v>
                </c:pt>
                <c:pt idx="1511">
                  <c:v>77.102623538534218</c:v>
                </c:pt>
                <c:pt idx="1512">
                  <c:v>76.923275414229309</c:v>
                </c:pt>
                <c:pt idx="1513">
                  <c:v>76.806771970372694</c:v>
                </c:pt>
                <c:pt idx="1514">
                  <c:v>76.355276825594487</c:v>
                </c:pt>
                <c:pt idx="1515">
                  <c:v>76.515411438990583</c:v>
                </c:pt>
                <c:pt idx="1516">
                  <c:v>76.054730176769937</c:v>
                </c:pt>
                <c:pt idx="1517">
                  <c:v>76.093340671391061</c:v>
                </c:pt>
                <c:pt idx="1518">
                  <c:v>75.899398356820583</c:v>
                </c:pt>
                <c:pt idx="1519">
                  <c:v>75.483270255264813</c:v>
                </c:pt>
                <c:pt idx="1520">
                  <c:v>75.06568208351878</c:v>
                </c:pt>
                <c:pt idx="1521">
                  <c:v>73.368237275423652</c:v>
                </c:pt>
                <c:pt idx="1522">
                  <c:v>74.504555536883686</c:v>
                </c:pt>
                <c:pt idx="1523">
                  <c:v>74.395636738201205</c:v>
                </c:pt>
                <c:pt idx="1524">
                  <c:v>72.298291548710822</c:v>
                </c:pt>
                <c:pt idx="1525">
                  <c:v>77.388760046405395</c:v>
                </c:pt>
                <c:pt idx="1526">
                  <c:v>77.150382920203384</c:v>
                </c:pt>
                <c:pt idx="1527">
                  <c:v>75.27295122238597</c:v>
                </c:pt>
                <c:pt idx="1528">
                  <c:v>75.338726943164104</c:v>
                </c:pt>
                <c:pt idx="1529">
                  <c:v>73.689166704522933</c:v>
                </c:pt>
                <c:pt idx="1530">
                  <c:v>73.279077879404198</c:v>
                </c:pt>
                <c:pt idx="1531">
                  <c:v>71.406495464234752</c:v>
                </c:pt>
                <c:pt idx="1532">
                  <c:v>72.791838228227761</c:v>
                </c:pt>
                <c:pt idx="1533">
                  <c:v>70.390094150272759</c:v>
                </c:pt>
                <c:pt idx="1534">
                  <c:v>70.563444199648657</c:v>
                </c:pt>
                <c:pt idx="1535">
                  <c:v>71.86890040818011</c:v>
                </c:pt>
                <c:pt idx="1536">
                  <c:v>71.469838797492358</c:v>
                </c:pt>
                <c:pt idx="1537">
                  <c:v>70.96130219404148</c:v>
                </c:pt>
                <c:pt idx="1538">
                  <c:v>72.685726156644108</c:v>
                </c:pt>
                <c:pt idx="1539">
                  <c:v>70.193420599563936</c:v>
                </c:pt>
                <c:pt idx="1540">
                  <c:v>69.3228042214607</c:v>
                </c:pt>
                <c:pt idx="1541">
                  <c:v>68.577110294537832</c:v>
                </c:pt>
                <c:pt idx="1542">
                  <c:v>72.230041368392023</c:v>
                </c:pt>
                <c:pt idx="1543">
                  <c:v>68.71572940512678</c:v>
                </c:pt>
                <c:pt idx="1544">
                  <c:v>62.189041206680017</c:v>
                </c:pt>
                <c:pt idx="1545">
                  <c:v>61.727152800311941</c:v>
                </c:pt>
                <c:pt idx="1546">
                  <c:v>61.359582584333715</c:v>
                </c:pt>
                <c:pt idx="1547">
                  <c:v>61.172628528023047</c:v>
                </c:pt>
                <c:pt idx="1548">
                  <c:v>61.174086955327155</c:v>
                </c:pt>
                <c:pt idx="1549">
                  <c:v>59.821043170769009</c:v>
                </c:pt>
                <c:pt idx="1550">
                  <c:v>60.099180824375459</c:v>
                </c:pt>
                <c:pt idx="1551">
                  <c:v>60.99359743914826</c:v>
                </c:pt>
                <c:pt idx="1552">
                  <c:v>61.360368379743576</c:v>
                </c:pt>
                <c:pt idx="1553">
                  <c:v>66.461729571706911</c:v>
                </c:pt>
                <c:pt idx="1554">
                  <c:v>61.035136393727747</c:v>
                </c:pt>
                <c:pt idx="1555">
                  <c:v>60.354321799002825</c:v>
                </c:pt>
                <c:pt idx="1556">
                  <c:v>59.429826515266576</c:v>
                </c:pt>
                <c:pt idx="1557">
                  <c:v>58.139671530407192</c:v>
                </c:pt>
                <c:pt idx="1558">
                  <c:v>57.964979384290956</c:v>
                </c:pt>
                <c:pt idx="1559">
                  <c:v>62.976241858932369</c:v>
                </c:pt>
                <c:pt idx="1560">
                  <c:v>61.94070396805273</c:v>
                </c:pt>
                <c:pt idx="1561">
                  <c:v>62.276616281523445</c:v>
                </c:pt>
                <c:pt idx="1562">
                  <c:v>55.416769868840326</c:v>
                </c:pt>
                <c:pt idx="1563">
                  <c:v>55.011085023013436</c:v>
                </c:pt>
                <c:pt idx="1564">
                  <c:v>61.408066396010895</c:v>
                </c:pt>
                <c:pt idx="1565">
                  <c:v>52.212317778224467</c:v>
                </c:pt>
                <c:pt idx="1566">
                  <c:v>74.25308062661891</c:v>
                </c:pt>
                <c:pt idx="1567">
                  <c:v>72.173112401453679</c:v>
                </c:pt>
                <c:pt idx="1568">
                  <c:v>76.91603192362625</c:v>
                </c:pt>
                <c:pt idx="1569">
                  <c:v>75.698648673912516</c:v>
                </c:pt>
                <c:pt idx="1570">
                  <c:v>72.985464061918165</c:v>
                </c:pt>
                <c:pt idx="1571">
                  <c:v>72.920110151345995</c:v>
                </c:pt>
                <c:pt idx="1572">
                  <c:v>71.188551355478168</c:v>
                </c:pt>
                <c:pt idx="1573">
                  <c:v>71.904341315709132</c:v>
                </c:pt>
                <c:pt idx="1574">
                  <c:v>71.523064355183109</c:v>
                </c:pt>
                <c:pt idx="1575">
                  <c:v>71.426392708234332</c:v>
                </c:pt>
                <c:pt idx="1576">
                  <c:v>71.689458911624627</c:v>
                </c:pt>
                <c:pt idx="1577">
                  <c:v>71.720485223833748</c:v>
                </c:pt>
                <c:pt idx="1578">
                  <c:v>71.383709681199491</c:v>
                </c:pt>
                <c:pt idx="1579">
                  <c:v>70.802506407657773</c:v>
                </c:pt>
                <c:pt idx="1580">
                  <c:v>70.888370022544024</c:v>
                </c:pt>
                <c:pt idx="1581">
                  <c:v>77.027809637827573</c:v>
                </c:pt>
                <c:pt idx="1582">
                  <c:v>76.995917483850349</c:v>
                </c:pt>
                <c:pt idx="1583">
                  <c:v>76.670785549840758</c:v>
                </c:pt>
                <c:pt idx="1584">
                  <c:v>76.839936953957732</c:v>
                </c:pt>
                <c:pt idx="1585">
                  <c:v>77.445241884800083</c:v>
                </c:pt>
                <c:pt idx="1586">
                  <c:v>75.280704760896214</c:v>
                </c:pt>
                <c:pt idx="1587">
                  <c:v>74.590317204678684</c:v>
                </c:pt>
                <c:pt idx="1588">
                  <c:v>75.836610935121229</c:v>
                </c:pt>
                <c:pt idx="1589">
                  <c:v>76.781980454136786</c:v>
                </c:pt>
                <c:pt idx="1590">
                  <c:v>76.25691902480267</c:v>
                </c:pt>
                <c:pt idx="1591">
                  <c:v>76.597939620737108</c:v>
                </c:pt>
                <c:pt idx="1592">
                  <c:v>75.409102898514092</c:v>
                </c:pt>
                <c:pt idx="1593">
                  <c:v>75.025593021834268</c:v>
                </c:pt>
                <c:pt idx="1594">
                  <c:v>74.761726771066023</c:v>
                </c:pt>
                <c:pt idx="1595">
                  <c:v>73.270994952697436</c:v>
                </c:pt>
                <c:pt idx="1596">
                  <c:v>71.16641043254694</c:v>
                </c:pt>
                <c:pt idx="1597">
                  <c:v>71.01415078416774</c:v>
                </c:pt>
                <c:pt idx="1598">
                  <c:v>70.890531490557152</c:v>
                </c:pt>
                <c:pt idx="1599">
                  <c:v>70.657133015424435</c:v>
                </c:pt>
                <c:pt idx="1600">
                  <c:v>69.2237479489348</c:v>
                </c:pt>
                <c:pt idx="1601">
                  <c:v>69.142345129392041</c:v>
                </c:pt>
                <c:pt idx="1602">
                  <c:v>70.273490048279612</c:v>
                </c:pt>
                <c:pt idx="1603">
                  <c:v>69.886053124124913</c:v>
                </c:pt>
                <c:pt idx="1604">
                  <c:v>69.764493390524322</c:v>
                </c:pt>
                <c:pt idx="1605">
                  <c:v>69.5897346769423</c:v>
                </c:pt>
                <c:pt idx="1606">
                  <c:v>69.508881922325926</c:v>
                </c:pt>
                <c:pt idx="1607">
                  <c:v>69.173437827764403</c:v>
                </c:pt>
                <c:pt idx="1608">
                  <c:v>69.109338308497001</c:v>
                </c:pt>
                <c:pt idx="1609">
                  <c:v>69.733710386112747</c:v>
                </c:pt>
                <c:pt idx="1610">
                  <c:v>69.494720104278258</c:v>
                </c:pt>
                <c:pt idx="1611">
                  <c:v>67.891268620478186</c:v>
                </c:pt>
                <c:pt idx="1612">
                  <c:v>69.307276526552329</c:v>
                </c:pt>
                <c:pt idx="1613">
                  <c:v>69.28280494128947</c:v>
                </c:pt>
                <c:pt idx="1614">
                  <c:v>68.990311815044421</c:v>
                </c:pt>
                <c:pt idx="1615">
                  <c:v>68.803803803696312</c:v>
                </c:pt>
                <c:pt idx="1616">
                  <c:v>68.998596743056794</c:v>
                </c:pt>
                <c:pt idx="1617">
                  <c:v>68.343769193151118</c:v>
                </c:pt>
                <c:pt idx="1618">
                  <c:v>62.752043823087746</c:v>
                </c:pt>
                <c:pt idx="1619">
                  <c:v>62.767785032879992</c:v>
                </c:pt>
                <c:pt idx="1620">
                  <c:v>62.246603763688483</c:v>
                </c:pt>
                <c:pt idx="1621">
                  <c:v>61.107688330595039</c:v>
                </c:pt>
                <c:pt idx="1622">
                  <c:v>60.938565341212126</c:v>
                </c:pt>
                <c:pt idx="1623">
                  <c:v>64.372606898501928</c:v>
                </c:pt>
                <c:pt idx="1624">
                  <c:v>64.661682276088598</c:v>
                </c:pt>
                <c:pt idx="1625">
                  <c:v>63.850990687816903</c:v>
                </c:pt>
                <c:pt idx="1626">
                  <c:v>62.286867673988297</c:v>
                </c:pt>
                <c:pt idx="1627">
                  <c:v>61.686903812096396</c:v>
                </c:pt>
                <c:pt idx="1628">
                  <c:v>60.075357204159531</c:v>
                </c:pt>
                <c:pt idx="1629">
                  <c:v>59.401255064924321</c:v>
                </c:pt>
                <c:pt idx="1630">
                  <c:v>63.164100161588401</c:v>
                </c:pt>
                <c:pt idx="1631">
                  <c:v>54.219797772514042</c:v>
                </c:pt>
                <c:pt idx="1632">
                  <c:v>53.069022600677776</c:v>
                </c:pt>
                <c:pt idx="1633">
                  <c:v>51.877265660082159</c:v>
                </c:pt>
                <c:pt idx="1634">
                  <c:v>60.336082015219802</c:v>
                </c:pt>
                <c:pt idx="1635">
                  <c:v>58.850999884208264</c:v>
                </c:pt>
                <c:pt idx="1636">
                  <c:v>56.579111842966718</c:v>
                </c:pt>
                <c:pt idx="1637">
                  <c:v>54.935791146937646</c:v>
                </c:pt>
                <c:pt idx="1638">
                  <c:v>52.766171099805412</c:v>
                </c:pt>
                <c:pt idx="1639">
                  <c:v>49.837266571510021</c:v>
                </c:pt>
                <c:pt idx="1640">
                  <c:v>47.792038849137384</c:v>
                </c:pt>
                <c:pt idx="1641">
                  <c:v>55.570421869220723</c:v>
                </c:pt>
                <c:pt idx="1642">
                  <c:v>54.086355308506882</c:v>
                </c:pt>
                <c:pt idx="1643">
                  <c:v>41.475126117071696</c:v>
                </c:pt>
                <c:pt idx="1644">
                  <c:v>39.747749790070927</c:v>
                </c:pt>
                <c:pt idx="1645">
                  <c:v>38.70291978706986</c:v>
                </c:pt>
                <c:pt idx="1646">
                  <c:v>49.374482890869309</c:v>
                </c:pt>
                <c:pt idx="1647">
                  <c:v>38.049656146615135</c:v>
                </c:pt>
                <c:pt idx="1648">
                  <c:v>37.295304158635055</c:v>
                </c:pt>
              </c:numCache>
            </c:numRef>
          </c:xVal>
          <c:yVal>
            <c:numRef>
              <c:f>Regression!RegChartActY</c:f>
              <c:numCache>
                <c:formatCode>General</c:formatCode>
                <c:ptCount val="1649"/>
                <c:pt idx="0">
                  <c:v>65</c:v>
                </c:pt>
                <c:pt idx="1">
                  <c:v>59.9</c:v>
                </c:pt>
                <c:pt idx="2">
                  <c:v>59.9</c:v>
                </c:pt>
                <c:pt idx="3">
                  <c:v>59.5</c:v>
                </c:pt>
                <c:pt idx="4">
                  <c:v>59.2</c:v>
                </c:pt>
                <c:pt idx="5">
                  <c:v>58.8</c:v>
                </c:pt>
                <c:pt idx="6">
                  <c:v>58.6</c:v>
                </c:pt>
                <c:pt idx="7">
                  <c:v>58.1</c:v>
                </c:pt>
                <c:pt idx="8">
                  <c:v>57.5</c:v>
                </c:pt>
                <c:pt idx="9">
                  <c:v>57.3</c:v>
                </c:pt>
                <c:pt idx="10">
                  <c:v>57.3</c:v>
                </c:pt>
                <c:pt idx="11">
                  <c:v>57</c:v>
                </c:pt>
                <c:pt idx="12">
                  <c:v>56.7</c:v>
                </c:pt>
                <c:pt idx="13">
                  <c:v>56.2</c:v>
                </c:pt>
                <c:pt idx="14">
                  <c:v>55.3</c:v>
                </c:pt>
                <c:pt idx="15">
                  <c:v>54.8</c:v>
                </c:pt>
                <c:pt idx="16">
                  <c:v>77.8</c:v>
                </c:pt>
                <c:pt idx="17">
                  <c:v>77.5</c:v>
                </c:pt>
                <c:pt idx="18">
                  <c:v>77.2</c:v>
                </c:pt>
                <c:pt idx="19">
                  <c:v>76.900000000000006</c:v>
                </c:pt>
                <c:pt idx="20">
                  <c:v>76.599999999999994</c:v>
                </c:pt>
                <c:pt idx="21">
                  <c:v>76.2</c:v>
                </c:pt>
                <c:pt idx="22">
                  <c:v>76.099999999999994</c:v>
                </c:pt>
                <c:pt idx="23">
                  <c:v>75.3</c:v>
                </c:pt>
                <c:pt idx="24">
                  <c:v>75.900000000000006</c:v>
                </c:pt>
                <c:pt idx="25">
                  <c:v>74.2</c:v>
                </c:pt>
                <c:pt idx="26">
                  <c:v>73.5</c:v>
                </c:pt>
                <c:pt idx="27">
                  <c:v>73</c:v>
                </c:pt>
                <c:pt idx="28">
                  <c:v>72.8</c:v>
                </c:pt>
                <c:pt idx="29">
                  <c:v>73.3</c:v>
                </c:pt>
                <c:pt idx="30">
                  <c:v>73.599999999999994</c:v>
                </c:pt>
                <c:pt idx="31">
                  <c:v>72.599999999999994</c:v>
                </c:pt>
                <c:pt idx="32">
                  <c:v>75.400000000000006</c:v>
                </c:pt>
                <c:pt idx="33">
                  <c:v>75.3</c:v>
                </c:pt>
                <c:pt idx="34">
                  <c:v>75.099999999999994</c:v>
                </c:pt>
                <c:pt idx="35">
                  <c:v>74.900000000000006</c:v>
                </c:pt>
                <c:pt idx="36">
                  <c:v>74.7</c:v>
                </c:pt>
                <c:pt idx="37">
                  <c:v>74.400000000000006</c:v>
                </c:pt>
                <c:pt idx="38">
                  <c:v>74.099999999999994</c:v>
                </c:pt>
                <c:pt idx="39">
                  <c:v>73.8</c:v>
                </c:pt>
                <c:pt idx="40">
                  <c:v>73.400000000000006</c:v>
                </c:pt>
                <c:pt idx="41">
                  <c:v>72.900000000000006</c:v>
                </c:pt>
                <c:pt idx="42">
                  <c:v>72.3</c:v>
                </c:pt>
                <c:pt idx="43">
                  <c:v>51.7</c:v>
                </c:pt>
                <c:pt idx="44">
                  <c:v>51.1</c:v>
                </c:pt>
                <c:pt idx="45">
                  <c:v>56</c:v>
                </c:pt>
                <c:pt idx="46">
                  <c:v>51</c:v>
                </c:pt>
                <c:pt idx="47">
                  <c:v>49.6</c:v>
                </c:pt>
                <c:pt idx="48">
                  <c:v>49.1</c:v>
                </c:pt>
                <c:pt idx="49">
                  <c:v>48.7</c:v>
                </c:pt>
                <c:pt idx="50">
                  <c:v>48.2</c:v>
                </c:pt>
                <c:pt idx="51">
                  <c:v>76.2</c:v>
                </c:pt>
                <c:pt idx="52">
                  <c:v>76</c:v>
                </c:pt>
                <c:pt idx="53">
                  <c:v>75.900000000000006</c:v>
                </c:pt>
                <c:pt idx="54">
                  <c:v>75.7</c:v>
                </c:pt>
                <c:pt idx="55">
                  <c:v>75.5</c:v>
                </c:pt>
                <c:pt idx="56">
                  <c:v>75.599999999999994</c:v>
                </c:pt>
                <c:pt idx="57">
                  <c:v>75.400000000000006</c:v>
                </c:pt>
                <c:pt idx="58">
                  <c:v>74.8</c:v>
                </c:pt>
                <c:pt idx="59">
                  <c:v>75.2</c:v>
                </c:pt>
                <c:pt idx="60">
                  <c:v>74.900000000000006</c:v>
                </c:pt>
                <c:pt idx="61">
                  <c:v>74.7</c:v>
                </c:pt>
                <c:pt idx="62">
                  <c:v>74.099999999999994</c:v>
                </c:pt>
                <c:pt idx="63">
                  <c:v>74.099999999999994</c:v>
                </c:pt>
                <c:pt idx="64">
                  <c:v>74.599999999999994</c:v>
                </c:pt>
                <c:pt idx="65">
                  <c:v>74.400000000000006</c:v>
                </c:pt>
                <c:pt idx="66">
                  <c:v>74.400000000000006</c:v>
                </c:pt>
                <c:pt idx="67">
                  <c:v>73.900000000000006</c:v>
                </c:pt>
                <c:pt idx="68">
                  <c:v>73.5</c:v>
                </c:pt>
                <c:pt idx="69">
                  <c:v>73.3</c:v>
                </c:pt>
                <c:pt idx="70">
                  <c:v>73.2</c:v>
                </c:pt>
                <c:pt idx="71">
                  <c:v>73.5</c:v>
                </c:pt>
                <c:pt idx="72">
                  <c:v>72.900000000000006</c:v>
                </c:pt>
                <c:pt idx="73">
                  <c:v>73</c:v>
                </c:pt>
                <c:pt idx="74">
                  <c:v>73</c:v>
                </c:pt>
                <c:pt idx="75">
                  <c:v>72.7</c:v>
                </c:pt>
                <c:pt idx="76">
                  <c:v>72.599999999999994</c:v>
                </c:pt>
                <c:pt idx="77">
                  <c:v>72.599999999999994</c:v>
                </c:pt>
                <c:pt idx="78">
                  <c:v>72</c:v>
                </c:pt>
                <c:pt idx="79">
                  <c:v>82.7</c:v>
                </c:pt>
                <c:pt idx="80">
                  <c:v>82.5</c:v>
                </c:pt>
                <c:pt idx="81">
                  <c:v>82.3</c:v>
                </c:pt>
                <c:pt idx="82">
                  <c:v>82</c:v>
                </c:pt>
                <c:pt idx="83">
                  <c:v>81.900000000000006</c:v>
                </c:pt>
                <c:pt idx="84">
                  <c:v>81.7</c:v>
                </c:pt>
                <c:pt idx="85">
                  <c:v>81.3</c:v>
                </c:pt>
                <c:pt idx="86">
                  <c:v>81.3</c:v>
                </c:pt>
                <c:pt idx="87">
                  <c:v>81.2</c:v>
                </c:pt>
                <c:pt idx="88">
                  <c:v>81</c:v>
                </c:pt>
                <c:pt idx="89">
                  <c:v>86</c:v>
                </c:pt>
                <c:pt idx="90">
                  <c:v>83</c:v>
                </c:pt>
                <c:pt idx="91">
                  <c:v>79.900000000000006</c:v>
                </c:pt>
                <c:pt idx="92">
                  <c:v>79.900000000000006</c:v>
                </c:pt>
                <c:pt idx="93">
                  <c:v>81.400000000000006</c:v>
                </c:pt>
                <c:pt idx="94">
                  <c:v>81.099999999999994</c:v>
                </c:pt>
                <c:pt idx="95">
                  <c:v>88</c:v>
                </c:pt>
                <c:pt idx="96">
                  <c:v>88</c:v>
                </c:pt>
                <c:pt idx="97">
                  <c:v>84</c:v>
                </c:pt>
                <c:pt idx="98">
                  <c:v>82</c:v>
                </c:pt>
                <c:pt idx="99">
                  <c:v>84</c:v>
                </c:pt>
                <c:pt idx="100">
                  <c:v>81</c:v>
                </c:pt>
                <c:pt idx="101">
                  <c:v>79.8</c:v>
                </c:pt>
                <c:pt idx="102">
                  <c:v>79.400000000000006</c:v>
                </c:pt>
                <c:pt idx="103">
                  <c:v>79.3</c:v>
                </c:pt>
                <c:pt idx="104">
                  <c:v>78.8</c:v>
                </c:pt>
                <c:pt idx="105">
                  <c:v>78.7</c:v>
                </c:pt>
                <c:pt idx="106">
                  <c:v>78.599999999999994</c:v>
                </c:pt>
                <c:pt idx="107">
                  <c:v>78.099999999999994</c:v>
                </c:pt>
                <c:pt idx="108">
                  <c:v>72.5</c:v>
                </c:pt>
                <c:pt idx="109">
                  <c:v>72.2</c:v>
                </c:pt>
                <c:pt idx="110">
                  <c:v>71.900000000000006</c:v>
                </c:pt>
                <c:pt idx="111">
                  <c:v>71.599999999999994</c:v>
                </c:pt>
                <c:pt idx="112">
                  <c:v>71.099999999999994</c:v>
                </c:pt>
                <c:pt idx="113">
                  <c:v>78</c:v>
                </c:pt>
                <c:pt idx="114">
                  <c:v>73</c:v>
                </c:pt>
                <c:pt idx="115">
                  <c:v>73</c:v>
                </c:pt>
                <c:pt idx="116">
                  <c:v>69.2</c:v>
                </c:pt>
                <c:pt idx="117">
                  <c:v>68.400000000000006</c:v>
                </c:pt>
                <c:pt idx="118">
                  <c:v>68.400000000000006</c:v>
                </c:pt>
                <c:pt idx="119">
                  <c:v>67.8</c:v>
                </c:pt>
                <c:pt idx="120">
                  <c:v>67.8</c:v>
                </c:pt>
                <c:pt idx="121">
                  <c:v>71.400000000000006</c:v>
                </c:pt>
                <c:pt idx="122">
                  <c:v>71</c:v>
                </c:pt>
                <c:pt idx="123">
                  <c:v>77</c:v>
                </c:pt>
                <c:pt idx="124">
                  <c:v>73</c:v>
                </c:pt>
                <c:pt idx="125">
                  <c:v>69.900000000000006</c:v>
                </c:pt>
                <c:pt idx="126">
                  <c:v>69.5</c:v>
                </c:pt>
                <c:pt idx="127">
                  <c:v>69.099999999999994</c:v>
                </c:pt>
                <c:pt idx="128">
                  <c:v>68.599999999999994</c:v>
                </c:pt>
                <c:pt idx="129">
                  <c:v>68.2</c:v>
                </c:pt>
                <c:pt idx="130">
                  <c:v>67.8</c:v>
                </c:pt>
                <c:pt idx="131">
                  <c:v>67.3</c:v>
                </c:pt>
                <c:pt idx="132">
                  <c:v>66.8</c:v>
                </c:pt>
                <c:pt idx="133">
                  <c:v>72</c:v>
                </c:pt>
                <c:pt idx="134">
                  <c:v>71.7</c:v>
                </c:pt>
                <c:pt idx="135">
                  <c:v>71.900000000000006</c:v>
                </c:pt>
                <c:pt idx="136">
                  <c:v>72</c:v>
                </c:pt>
                <c:pt idx="137">
                  <c:v>73</c:v>
                </c:pt>
                <c:pt idx="138">
                  <c:v>70</c:v>
                </c:pt>
                <c:pt idx="139">
                  <c:v>70</c:v>
                </c:pt>
                <c:pt idx="140">
                  <c:v>69.8</c:v>
                </c:pt>
                <c:pt idx="141">
                  <c:v>68.900000000000006</c:v>
                </c:pt>
                <c:pt idx="142">
                  <c:v>68.099999999999994</c:v>
                </c:pt>
                <c:pt idx="143">
                  <c:v>68.2</c:v>
                </c:pt>
                <c:pt idx="144">
                  <c:v>67.7</c:v>
                </c:pt>
                <c:pt idx="145">
                  <c:v>67.2</c:v>
                </c:pt>
                <c:pt idx="146">
                  <c:v>67.7</c:v>
                </c:pt>
                <c:pt idx="147">
                  <c:v>68</c:v>
                </c:pt>
                <c:pt idx="148">
                  <c:v>89</c:v>
                </c:pt>
                <c:pt idx="149">
                  <c:v>87</c:v>
                </c:pt>
                <c:pt idx="150">
                  <c:v>83</c:v>
                </c:pt>
                <c:pt idx="151">
                  <c:v>83</c:v>
                </c:pt>
                <c:pt idx="152">
                  <c:v>80</c:v>
                </c:pt>
                <c:pt idx="153">
                  <c:v>79.8</c:v>
                </c:pt>
                <c:pt idx="154">
                  <c:v>79.5</c:v>
                </c:pt>
                <c:pt idx="155">
                  <c:v>79.5</c:v>
                </c:pt>
                <c:pt idx="156">
                  <c:v>79.400000000000006</c:v>
                </c:pt>
                <c:pt idx="157">
                  <c:v>78.900000000000006</c:v>
                </c:pt>
                <c:pt idx="158">
                  <c:v>78.8</c:v>
                </c:pt>
                <c:pt idx="159">
                  <c:v>78.3</c:v>
                </c:pt>
                <c:pt idx="160">
                  <c:v>78</c:v>
                </c:pt>
                <c:pt idx="161">
                  <c:v>78</c:v>
                </c:pt>
                <c:pt idx="162">
                  <c:v>77.599999999999994</c:v>
                </c:pt>
                <c:pt idx="163">
                  <c:v>70</c:v>
                </c:pt>
                <c:pt idx="164">
                  <c:v>69.8</c:v>
                </c:pt>
                <c:pt idx="165">
                  <c:v>69.400000000000006</c:v>
                </c:pt>
                <c:pt idx="166">
                  <c:v>69.400000000000006</c:v>
                </c:pt>
                <c:pt idx="167">
                  <c:v>69.5</c:v>
                </c:pt>
                <c:pt idx="168">
                  <c:v>69.5</c:v>
                </c:pt>
                <c:pt idx="169">
                  <c:v>69.599999999999994</c:v>
                </c:pt>
                <c:pt idx="170">
                  <c:v>69.599999999999994</c:v>
                </c:pt>
                <c:pt idx="171">
                  <c:v>69.400000000000006</c:v>
                </c:pt>
                <c:pt idx="172">
                  <c:v>69</c:v>
                </c:pt>
                <c:pt idx="173">
                  <c:v>68.7</c:v>
                </c:pt>
                <c:pt idx="174">
                  <c:v>68.400000000000006</c:v>
                </c:pt>
                <c:pt idx="175">
                  <c:v>68.5</c:v>
                </c:pt>
                <c:pt idx="176">
                  <c:v>68.2</c:v>
                </c:pt>
                <c:pt idx="177">
                  <c:v>68.3</c:v>
                </c:pt>
                <c:pt idx="178">
                  <c:v>59.7</c:v>
                </c:pt>
                <c:pt idx="179">
                  <c:v>59.5</c:v>
                </c:pt>
                <c:pt idx="180">
                  <c:v>59.3</c:v>
                </c:pt>
                <c:pt idx="181">
                  <c:v>59.1</c:v>
                </c:pt>
                <c:pt idx="182">
                  <c:v>58.7</c:v>
                </c:pt>
                <c:pt idx="183">
                  <c:v>58.4</c:v>
                </c:pt>
                <c:pt idx="184">
                  <c:v>57.6</c:v>
                </c:pt>
                <c:pt idx="185">
                  <c:v>57.1</c:v>
                </c:pt>
                <c:pt idx="186">
                  <c:v>56.8</c:v>
                </c:pt>
                <c:pt idx="187">
                  <c:v>56.5</c:v>
                </c:pt>
                <c:pt idx="188">
                  <c:v>56.1</c:v>
                </c:pt>
                <c:pt idx="189">
                  <c:v>55.8</c:v>
                </c:pt>
                <c:pt idx="190">
                  <c:v>55.6</c:v>
                </c:pt>
                <c:pt idx="191">
                  <c:v>69.400000000000006</c:v>
                </c:pt>
                <c:pt idx="192">
                  <c:v>69.099999999999994</c:v>
                </c:pt>
                <c:pt idx="193">
                  <c:v>68.7</c:v>
                </c:pt>
                <c:pt idx="194">
                  <c:v>68.3</c:v>
                </c:pt>
                <c:pt idx="195">
                  <c:v>67.900000000000006</c:v>
                </c:pt>
                <c:pt idx="196">
                  <c:v>67.400000000000006</c:v>
                </c:pt>
                <c:pt idx="197">
                  <c:v>67</c:v>
                </c:pt>
                <c:pt idx="198">
                  <c:v>66.5</c:v>
                </c:pt>
                <c:pt idx="199">
                  <c:v>65.8</c:v>
                </c:pt>
                <c:pt idx="200">
                  <c:v>65</c:v>
                </c:pt>
                <c:pt idx="201">
                  <c:v>64.2</c:v>
                </c:pt>
                <c:pt idx="202">
                  <c:v>63.3</c:v>
                </c:pt>
                <c:pt idx="203">
                  <c:v>62.5</c:v>
                </c:pt>
                <c:pt idx="204">
                  <c:v>61.7</c:v>
                </c:pt>
                <c:pt idx="205">
                  <c:v>62</c:v>
                </c:pt>
                <c:pt idx="206">
                  <c:v>77.2</c:v>
                </c:pt>
                <c:pt idx="207">
                  <c:v>77</c:v>
                </c:pt>
                <c:pt idx="208">
                  <c:v>76.8</c:v>
                </c:pt>
                <c:pt idx="209">
                  <c:v>76.900000000000006</c:v>
                </c:pt>
                <c:pt idx="210">
                  <c:v>76.400000000000006</c:v>
                </c:pt>
                <c:pt idx="211">
                  <c:v>76.099999999999994</c:v>
                </c:pt>
                <c:pt idx="212">
                  <c:v>76</c:v>
                </c:pt>
                <c:pt idx="213">
                  <c:v>75.400000000000006</c:v>
                </c:pt>
                <c:pt idx="214">
                  <c:v>75.7</c:v>
                </c:pt>
                <c:pt idx="215">
                  <c:v>75</c:v>
                </c:pt>
                <c:pt idx="216">
                  <c:v>75.5</c:v>
                </c:pt>
                <c:pt idx="217">
                  <c:v>65.099999999999994</c:v>
                </c:pt>
                <c:pt idx="218">
                  <c:v>64.2</c:v>
                </c:pt>
                <c:pt idx="219">
                  <c:v>63.4</c:v>
                </c:pt>
                <c:pt idx="220">
                  <c:v>62.2</c:v>
                </c:pt>
                <c:pt idx="221">
                  <c:v>61.1</c:v>
                </c:pt>
                <c:pt idx="222">
                  <c:v>59.2</c:v>
                </c:pt>
                <c:pt idx="223">
                  <c:v>57.5</c:v>
                </c:pt>
                <c:pt idx="224">
                  <c:v>56.9</c:v>
                </c:pt>
                <c:pt idx="225">
                  <c:v>54.8</c:v>
                </c:pt>
                <c:pt idx="226">
                  <c:v>51.7</c:v>
                </c:pt>
                <c:pt idx="227">
                  <c:v>48.1</c:v>
                </c:pt>
                <c:pt idx="228">
                  <c:v>46.4</c:v>
                </c:pt>
                <c:pt idx="229">
                  <c:v>46</c:v>
                </c:pt>
                <c:pt idx="230">
                  <c:v>46.7</c:v>
                </c:pt>
                <c:pt idx="231">
                  <c:v>47.8</c:v>
                </c:pt>
                <c:pt idx="232">
                  <c:v>74.8</c:v>
                </c:pt>
                <c:pt idx="233">
                  <c:v>74.7</c:v>
                </c:pt>
                <c:pt idx="234">
                  <c:v>74.5</c:v>
                </c:pt>
                <c:pt idx="235">
                  <c:v>74.099999999999994</c:v>
                </c:pt>
                <c:pt idx="236">
                  <c:v>73.8</c:v>
                </c:pt>
                <c:pt idx="237">
                  <c:v>73.599999999999994</c:v>
                </c:pt>
                <c:pt idx="238">
                  <c:v>73.400000000000006</c:v>
                </c:pt>
                <c:pt idx="239">
                  <c:v>73.3</c:v>
                </c:pt>
                <c:pt idx="240">
                  <c:v>73</c:v>
                </c:pt>
                <c:pt idx="241">
                  <c:v>72.7</c:v>
                </c:pt>
                <c:pt idx="242">
                  <c:v>72</c:v>
                </c:pt>
                <c:pt idx="243">
                  <c:v>71.8</c:v>
                </c:pt>
                <c:pt idx="244">
                  <c:v>71.400000000000006</c:v>
                </c:pt>
                <c:pt idx="245">
                  <c:v>71</c:v>
                </c:pt>
                <c:pt idx="246">
                  <c:v>75</c:v>
                </c:pt>
                <c:pt idx="247">
                  <c:v>74.3</c:v>
                </c:pt>
                <c:pt idx="248">
                  <c:v>74.099999999999994</c:v>
                </c:pt>
                <c:pt idx="249">
                  <c:v>73.900000000000006</c:v>
                </c:pt>
                <c:pt idx="250">
                  <c:v>73.7</c:v>
                </c:pt>
                <c:pt idx="251">
                  <c:v>73.400000000000006</c:v>
                </c:pt>
                <c:pt idx="252">
                  <c:v>73.2</c:v>
                </c:pt>
                <c:pt idx="253">
                  <c:v>72.900000000000006</c:v>
                </c:pt>
                <c:pt idx="254">
                  <c:v>72.599999999999994</c:v>
                </c:pt>
                <c:pt idx="255">
                  <c:v>72.2</c:v>
                </c:pt>
                <c:pt idx="256">
                  <c:v>72.099999999999994</c:v>
                </c:pt>
                <c:pt idx="257">
                  <c:v>72.2</c:v>
                </c:pt>
                <c:pt idx="258">
                  <c:v>72</c:v>
                </c:pt>
                <c:pt idx="259">
                  <c:v>71.8</c:v>
                </c:pt>
                <c:pt idx="260">
                  <c:v>71.599999999999994</c:v>
                </c:pt>
                <c:pt idx="261">
                  <c:v>71.099999999999994</c:v>
                </c:pt>
                <c:pt idx="262">
                  <c:v>59.3</c:v>
                </c:pt>
                <c:pt idx="263">
                  <c:v>59</c:v>
                </c:pt>
                <c:pt idx="264">
                  <c:v>58.6</c:v>
                </c:pt>
                <c:pt idx="265">
                  <c:v>58.1</c:v>
                </c:pt>
                <c:pt idx="266">
                  <c:v>57.5</c:v>
                </c:pt>
                <c:pt idx="267">
                  <c:v>56.9</c:v>
                </c:pt>
                <c:pt idx="268">
                  <c:v>56.1</c:v>
                </c:pt>
                <c:pt idx="269">
                  <c:v>55.3</c:v>
                </c:pt>
                <c:pt idx="270">
                  <c:v>54.3</c:v>
                </c:pt>
                <c:pt idx="271">
                  <c:v>59.1</c:v>
                </c:pt>
                <c:pt idx="272">
                  <c:v>58.6</c:v>
                </c:pt>
                <c:pt idx="273">
                  <c:v>58</c:v>
                </c:pt>
                <c:pt idx="274">
                  <c:v>57.4</c:v>
                </c:pt>
                <c:pt idx="275">
                  <c:v>56.8</c:v>
                </c:pt>
                <c:pt idx="276">
                  <c:v>56.2</c:v>
                </c:pt>
                <c:pt idx="277">
                  <c:v>55.3</c:v>
                </c:pt>
                <c:pt idx="278">
                  <c:v>54.8</c:v>
                </c:pt>
                <c:pt idx="279">
                  <c:v>54.1</c:v>
                </c:pt>
                <c:pt idx="280">
                  <c:v>53.4</c:v>
                </c:pt>
                <c:pt idx="281">
                  <c:v>52.6</c:v>
                </c:pt>
                <c:pt idx="282">
                  <c:v>73</c:v>
                </c:pt>
                <c:pt idx="283">
                  <c:v>72.8</c:v>
                </c:pt>
                <c:pt idx="284">
                  <c:v>72.7</c:v>
                </c:pt>
                <c:pt idx="285">
                  <c:v>72.599999999999994</c:v>
                </c:pt>
                <c:pt idx="286">
                  <c:v>72.5</c:v>
                </c:pt>
                <c:pt idx="287">
                  <c:v>72.400000000000006</c:v>
                </c:pt>
                <c:pt idx="288">
                  <c:v>72.400000000000006</c:v>
                </c:pt>
                <c:pt idx="289">
                  <c:v>72.3</c:v>
                </c:pt>
                <c:pt idx="290">
                  <c:v>72.099999999999994</c:v>
                </c:pt>
                <c:pt idx="291">
                  <c:v>71.8</c:v>
                </c:pt>
                <c:pt idx="292">
                  <c:v>71.400000000000006</c:v>
                </c:pt>
                <c:pt idx="293">
                  <c:v>71.099999999999994</c:v>
                </c:pt>
                <c:pt idx="294">
                  <c:v>77</c:v>
                </c:pt>
                <c:pt idx="295">
                  <c:v>68.3</c:v>
                </c:pt>
                <c:pt idx="296">
                  <c:v>67.8</c:v>
                </c:pt>
                <c:pt idx="297">
                  <c:v>67.400000000000006</c:v>
                </c:pt>
                <c:pt idx="298">
                  <c:v>67</c:v>
                </c:pt>
                <c:pt idx="299">
                  <c:v>66.599999999999994</c:v>
                </c:pt>
                <c:pt idx="300">
                  <c:v>66.099999999999994</c:v>
                </c:pt>
                <c:pt idx="301">
                  <c:v>65.599999999999994</c:v>
                </c:pt>
                <c:pt idx="302">
                  <c:v>65</c:v>
                </c:pt>
                <c:pt idx="303">
                  <c:v>64.099999999999994</c:v>
                </c:pt>
                <c:pt idx="304">
                  <c:v>56.7</c:v>
                </c:pt>
                <c:pt idx="305">
                  <c:v>56.4</c:v>
                </c:pt>
                <c:pt idx="306">
                  <c:v>55.9</c:v>
                </c:pt>
                <c:pt idx="307">
                  <c:v>55.6</c:v>
                </c:pt>
                <c:pt idx="308">
                  <c:v>55.3</c:v>
                </c:pt>
                <c:pt idx="309">
                  <c:v>54.8</c:v>
                </c:pt>
                <c:pt idx="310">
                  <c:v>54.2</c:v>
                </c:pt>
                <c:pt idx="311">
                  <c:v>53.6</c:v>
                </c:pt>
                <c:pt idx="312">
                  <c:v>53.3</c:v>
                </c:pt>
                <c:pt idx="313">
                  <c:v>52.8</c:v>
                </c:pt>
                <c:pt idx="314">
                  <c:v>82</c:v>
                </c:pt>
                <c:pt idx="315">
                  <c:v>81.8</c:v>
                </c:pt>
                <c:pt idx="316">
                  <c:v>81.599999999999994</c:v>
                </c:pt>
                <c:pt idx="317">
                  <c:v>81.5</c:v>
                </c:pt>
                <c:pt idx="318">
                  <c:v>81.2</c:v>
                </c:pt>
                <c:pt idx="319">
                  <c:v>81</c:v>
                </c:pt>
                <c:pt idx="320">
                  <c:v>87</c:v>
                </c:pt>
                <c:pt idx="321">
                  <c:v>85</c:v>
                </c:pt>
                <c:pt idx="322">
                  <c:v>85</c:v>
                </c:pt>
                <c:pt idx="323">
                  <c:v>81</c:v>
                </c:pt>
                <c:pt idx="324">
                  <c:v>80</c:v>
                </c:pt>
                <c:pt idx="325">
                  <c:v>79.7</c:v>
                </c:pt>
                <c:pt idx="326">
                  <c:v>58</c:v>
                </c:pt>
                <c:pt idx="327">
                  <c:v>49.9</c:v>
                </c:pt>
                <c:pt idx="328">
                  <c:v>53</c:v>
                </c:pt>
                <c:pt idx="329">
                  <c:v>49.8</c:v>
                </c:pt>
                <c:pt idx="330">
                  <c:v>49.2</c:v>
                </c:pt>
                <c:pt idx="331">
                  <c:v>48.6</c:v>
                </c:pt>
                <c:pt idx="332">
                  <c:v>52.6</c:v>
                </c:pt>
                <c:pt idx="333">
                  <c:v>52.2</c:v>
                </c:pt>
                <c:pt idx="334">
                  <c:v>51.8</c:v>
                </c:pt>
                <c:pt idx="335">
                  <c:v>51.6</c:v>
                </c:pt>
                <c:pt idx="336">
                  <c:v>51.2</c:v>
                </c:pt>
                <c:pt idx="337">
                  <c:v>57</c:v>
                </c:pt>
                <c:pt idx="338">
                  <c:v>49.6</c:v>
                </c:pt>
                <c:pt idx="339">
                  <c:v>83</c:v>
                </c:pt>
                <c:pt idx="340">
                  <c:v>81</c:v>
                </c:pt>
                <c:pt idx="341">
                  <c:v>79.900000000000006</c:v>
                </c:pt>
                <c:pt idx="342">
                  <c:v>79.8</c:v>
                </c:pt>
                <c:pt idx="343">
                  <c:v>79.099999999999994</c:v>
                </c:pt>
                <c:pt idx="344">
                  <c:v>79.3</c:v>
                </c:pt>
                <c:pt idx="345">
                  <c:v>79.599999999999994</c:v>
                </c:pt>
                <c:pt idx="346">
                  <c:v>78.900000000000006</c:v>
                </c:pt>
                <c:pt idx="347">
                  <c:v>78.900000000000006</c:v>
                </c:pt>
                <c:pt idx="348">
                  <c:v>75.8</c:v>
                </c:pt>
                <c:pt idx="349">
                  <c:v>75.599999999999994</c:v>
                </c:pt>
                <c:pt idx="350">
                  <c:v>75.400000000000006</c:v>
                </c:pt>
                <c:pt idx="351">
                  <c:v>75.2</c:v>
                </c:pt>
                <c:pt idx="352">
                  <c:v>75</c:v>
                </c:pt>
                <c:pt idx="353">
                  <c:v>74.900000000000006</c:v>
                </c:pt>
                <c:pt idx="354">
                  <c:v>74.5</c:v>
                </c:pt>
                <c:pt idx="355">
                  <c:v>74.400000000000006</c:v>
                </c:pt>
                <c:pt idx="356">
                  <c:v>74.2</c:v>
                </c:pt>
                <c:pt idx="357">
                  <c:v>73.900000000000006</c:v>
                </c:pt>
                <c:pt idx="358">
                  <c:v>73.5</c:v>
                </c:pt>
                <c:pt idx="359">
                  <c:v>73.099999999999994</c:v>
                </c:pt>
                <c:pt idx="360">
                  <c:v>72.7</c:v>
                </c:pt>
                <c:pt idx="361">
                  <c:v>72.2</c:v>
                </c:pt>
                <c:pt idx="362">
                  <c:v>71.7</c:v>
                </c:pt>
                <c:pt idx="363">
                  <c:v>74.599999999999994</c:v>
                </c:pt>
                <c:pt idx="364">
                  <c:v>74.400000000000006</c:v>
                </c:pt>
                <c:pt idx="365">
                  <c:v>74.3</c:v>
                </c:pt>
                <c:pt idx="366">
                  <c:v>74.2</c:v>
                </c:pt>
                <c:pt idx="367">
                  <c:v>73.599999999999994</c:v>
                </c:pt>
                <c:pt idx="368">
                  <c:v>73.599999999999994</c:v>
                </c:pt>
                <c:pt idx="369">
                  <c:v>73.5</c:v>
                </c:pt>
                <c:pt idx="370">
                  <c:v>73.5</c:v>
                </c:pt>
                <c:pt idx="371">
                  <c:v>73.099999999999994</c:v>
                </c:pt>
                <c:pt idx="372">
                  <c:v>73.099999999999994</c:v>
                </c:pt>
                <c:pt idx="373">
                  <c:v>72.8</c:v>
                </c:pt>
                <c:pt idx="374">
                  <c:v>72.400000000000006</c:v>
                </c:pt>
                <c:pt idx="375">
                  <c:v>71.8</c:v>
                </c:pt>
                <c:pt idx="376">
                  <c:v>71.5</c:v>
                </c:pt>
                <c:pt idx="377">
                  <c:v>71.400000000000006</c:v>
                </c:pt>
                <c:pt idx="378">
                  <c:v>63.2</c:v>
                </c:pt>
                <c:pt idx="379">
                  <c:v>62.9</c:v>
                </c:pt>
                <c:pt idx="380">
                  <c:v>62.5</c:v>
                </c:pt>
                <c:pt idx="381">
                  <c:v>62.2</c:v>
                </c:pt>
                <c:pt idx="382">
                  <c:v>61.8</c:v>
                </c:pt>
                <c:pt idx="383">
                  <c:v>61.3</c:v>
                </c:pt>
                <c:pt idx="384">
                  <c:v>61</c:v>
                </c:pt>
                <c:pt idx="385">
                  <c:v>66</c:v>
                </c:pt>
                <c:pt idx="386">
                  <c:v>63</c:v>
                </c:pt>
                <c:pt idx="387">
                  <c:v>60</c:v>
                </c:pt>
                <c:pt idx="388">
                  <c:v>59.8</c:v>
                </c:pt>
                <c:pt idx="389">
                  <c:v>59.6</c:v>
                </c:pt>
                <c:pt idx="390">
                  <c:v>79.5</c:v>
                </c:pt>
                <c:pt idx="391">
                  <c:v>79.400000000000006</c:v>
                </c:pt>
                <c:pt idx="392">
                  <c:v>79.2</c:v>
                </c:pt>
                <c:pt idx="393">
                  <c:v>79</c:v>
                </c:pt>
                <c:pt idx="394">
                  <c:v>78.099999999999994</c:v>
                </c:pt>
                <c:pt idx="395">
                  <c:v>79.2</c:v>
                </c:pt>
                <c:pt idx="396">
                  <c:v>78.900000000000006</c:v>
                </c:pt>
                <c:pt idx="397">
                  <c:v>78.900000000000006</c:v>
                </c:pt>
                <c:pt idx="398">
                  <c:v>78</c:v>
                </c:pt>
                <c:pt idx="399">
                  <c:v>78.599999999999994</c:v>
                </c:pt>
                <c:pt idx="400">
                  <c:v>77.7</c:v>
                </c:pt>
                <c:pt idx="401">
                  <c:v>78</c:v>
                </c:pt>
                <c:pt idx="402">
                  <c:v>78.3</c:v>
                </c:pt>
                <c:pt idx="403">
                  <c:v>77.5</c:v>
                </c:pt>
                <c:pt idx="404">
                  <c:v>77.599999999999994</c:v>
                </c:pt>
                <c:pt idx="405">
                  <c:v>77.8</c:v>
                </c:pt>
                <c:pt idx="406">
                  <c:v>77.7</c:v>
                </c:pt>
                <c:pt idx="407">
                  <c:v>77.099999999999994</c:v>
                </c:pt>
                <c:pt idx="408">
                  <c:v>77</c:v>
                </c:pt>
                <c:pt idx="409">
                  <c:v>76.599999999999994</c:v>
                </c:pt>
                <c:pt idx="410">
                  <c:v>76.3</c:v>
                </c:pt>
                <c:pt idx="411">
                  <c:v>76</c:v>
                </c:pt>
                <c:pt idx="412">
                  <c:v>75.8</c:v>
                </c:pt>
                <c:pt idx="413">
                  <c:v>83</c:v>
                </c:pt>
                <c:pt idx="414">
                  <c:v>81</c:v>
                </c:pt>
                <c:pt idx="415">
                  <c:v>80</c:v>
                </c:pt>
                <c:pt idx="416">
                  <c:v>79.7</c:v>
                </c:pt>
                <c:pt idx="417">
                  <c:v>79.5</c:v>
                </c:pt>
                <c:pt idx="418">
                  <c:v>79.3</c:v>
                </c:pt>
                <c:pt idx="419">
                  <c:v>79.099999999999994</c:v>
                </c:pt>
                <c:pt idx="420">
                  <c:v>78.900000000000006</c:v>
                </c:pt>
                <c:pt idx="421">
                  <c:v>78.8</c:v>
                </c:pt>
                <c:pt idx="422">
                  <c:v>78.7</c:v>
                </c:pt>
                <c:pt idx="423">
                  <c:v>78.599999999999994</c:v>
                </c:pt>
                <c:pt idx="424">
                  <c:v>78.5</c:v>
                </c:pt>
                <c:pt idx="425">
                  <c:v>78.400000000000006</c:v>
                </c:pt>
                <c:pt idx="426">
                  <c:v>78.2</c:v>
                </c:pt>
                <c:pt idx="427">
                  <c:v>78.099999999999994</c:v>
                </c:pt>
                <c:pt idx="428">
                  <c:v>63</c:v>
                </c:pt>
                <c:pt idx="429">
                  <c:v>62.7</c:v>
                </c:pt>
                <c:pt idx="430">
                  <c:v>62.2</c:v>
                </c:pt>
                <c:pt idx="431">
                  <c:v>61.8</c:v>
                </c:pt>
                <c:pt idx="432">
                  <c:v>61.3</c:v>
                </c:pt>
                <c:pt idx="433">
                  <c:v>69</c:v>
                </c:pt>
                <c:pt idx="434">
                  <c:v>62</c:v>
                </c:pt>
                <c:pt idx="435">
                  <c:v>59.8</c:v>
                </c:pt>
                <c:pt idx="436">
                  <c:v>73.599999999999994</c:v>
                </c:pt>
                <c:pt idx="437">
                  <c:v>73.400000000000006</c:v>
                </c:pt>
                <c:pt idx="438">
                  <c:v>72.099999999999994</c:v>
                </c:pt>
                <c:pt idx="439">
                  <c:v>73.099999999999994</c:v>
                </c:pt>
                <c:pt idx="440">
                  <c:v>72.7</c:v>
                </c:pt>
                <c:pt idx="441">
                  <c:v>73.599999999999994</c:v>
                </c:pt>
                <c:pt idx="442">
                  <c:v>73.3</c:v>
                </c:pt>
                <c:pt idx="443">
                  <c:v>72.900000000000006</c:v>
                </c:pt>
                <c:pt idx="444">
                  <c:v>72.3</c:v>
                </c:pt>
                <c:pt idx="445">
                  <c:v>69.7</c:v>
                </c:pt>
                <c:pt idx="446">
                  <c:v>69.3</c:v>
                </c:pt>
                <c:pt idx="447">
                  <c:v>73</c:v>
                </c:pt>
                <c:pt idx="448">
                  <c:v>71.400000000000006</c:v>
                </c:pt>
                <c:pt idx="449">
                  <c:v>71.2</c:v>
                </c:pt>
                <c:pt idx="450">
                  <c:v>72</c:v>
                </c:pt>
                <c:pt idx="451">
                  <c:v>76</c:v>
                </c:pt>
                <c:pt idx="452">
                  <c:v>76</c:v>
                </c:pt>
                <c:pt idx="453">
                  <c:v>75.5</c:v>
                </c:pt>
                <c:pt idx="454">
                  <c:v>75.3</c:v>
                </c:pt>
                <c:pt idx="455">
                  <c:v>75</c:v>
                </c:pt>
                <c:pt idx="456">
                  <c:v>75.099999999999994</c:v>
                </c:pt>
                <c:pt idx="457">
                  <c:v>74.599999999999994</c:v>
                </c:pt>
                <c:pt idx="458">
                  <c:v>74.7</c:v>
                </c:pt>
                <c:pt idx="459">
                  <c:v>74.400000000000006</c:v>
                </c:pt>
                <c:pt idx="460">
                  <c:v>74.2</c:v>
                </c:pt>
                <c:pt idx="461">
                  <c:v>74.400000000000006</c:v>
                </c:pt>
                <c:pt idx="462">
                  <c:v>74.400000000000006</c:v>
                </c:pt>
                <c:pt idx="463">
                  <c:v>73.599999999999994</c:v>
                </c:pt>
                <c:pt idx="464">
                  <c:v>73.400000000000006</c:v>
                </c:pt>
                <c:pt idx="465">
                  <c:v>72.8</c:v>
                </c:pt>
                <c:pt idx="466">
                  <c:v>73.3</c:v>
                </c:pt>
                <c:pt idx="467">
                  <c:v>73</c:v>
                </c:pt>
                <c:pt idx="468">
                  <c:v>73</c:v>
                </c:pt>
                <c:pt idx="469">
                  <c:v>72</c:v>
                </c:pt>
                <c:pt idx="470">
                  <c:v>72</c:v>
                </c:pt>
                <c:pt idx="471">
                  <c:v>71.400000000000006</c:v>
                </c:pt>
                <c:pt idx="472">
                  <c:v>71.7</c:v>
                </c:pt>
                <c:pt idx="473">
                  <c:v>71.2</c:v>
                </c:pt>
                <c:pt idx="474">
                  <c:v>75</c:v>
                </c:pt>
                <c:pt idx="475">
                  <c:v>71</c:v>
                </c:pt>
                <c:pt idx="476">
                  <c:v>70</c:v>
                </c:pt>
                <c:pt idx="477">
                  <c:v>69.900000000000006</c:v>
                </c:pt>
                <c:pt idx="478">
                  <c:v>73</c:v>
                </c:pt>
                <c:pt idx="479">
                  <c:v>68.900000000000006</c:v>
                </c:pt>
                <c:pt idx="480">
                  <c:v>69</c:v>
                </c:pt>
                <c:pt idx="481">
                  <c:v>57.9</c:v>
                </c:pt>
                <c:pt idx="482">
                  <c:v>62.9</c:v>
                </c:pt>
                <c:pt idx="483">
                  <c:v>62.1</c:v>
                </c:pt>
                <c:pt idx="484">
                  <c:v>61.4</c:v>
                </c:pt>
                <c:pt idx="485">
                  <c:v>67</c:v>
                </c:pt>
                <c:pt idx="486">
                  <c:v>62</c:v>
                </c:pt>
                <c:pt idx="487">
                  <c:v>59.7</c:v>
                </c:pt>
                <c:pt idx="488">
                  <c:v>59.4</c:v>
                </c:pt>
                <c:pt idx="489">
                  <c:v>59.1</c:v>
                </c:pt>
                <c:pt idx="490">
                  <c:v>58.8</c:v>
                </c:pt>
                <c:pt idx="491">
                  <c:v>58.5</c:v>
                </c:pt>
                <c:pt idx="492">
                  <c:v>77.3</c:v>
                </c:pt>
                <c:pt idx="493">
                  <c:v>76.900000000000006</c:v>
                </c:pt>
                <c:pt idx="494">
                  <c:v>76.3</c:v>
                </c:pt>
                <c:pt idx="495">
                  <c:v>76.099999999999994</c:v>
                </c:pt>
                <c:pt idx="496">
                  <c:v>75.599999999999994</c:v>
                </c:pt>
                <c:pt idx="497">
                  <c:v>74.900000000000006</c:v>
                </c:pt>
                <c:pt idx="498">
                  <c:v>74.2</c:v>
                </c:pt>
                <c:pt idx="499">
                  <c:v>73</c:v>
                </c:pt>
                <c:pt idx="500">
                  <c:v>73</c:v>
                </c:pt>
                <c:pt idx="501">
                  <c:v>72.8</c:v>
                </c:pt>
                <c:pt idx="502">
                  <c:v>72.3</c:v>
                </c:pt>
                <c:pt idx="503">
                  <c:v>64.2</c:v>
                </c:pt>
                <c:pt idx="504">
                  <c:v>63.7</c:v>
                </c:pt>
                <c:pt idx="505">
                  <c:v>63.3</c:v>
                </c:pt>
                <c:pt idx="506">
                  <c:v>62.6</c:v>
                </c:pt>
                <c:pt idx="507">
                  <c:v>61.8</c:v>
                </c:pt>
                <c:pt idx="508">
                  <c:v>68</c:v>
                </c:pt>
                <c:pt idx="509">
                  <c:v>59.8</c:v>
                </c:pt>
                <c:pt idx="510">
                  <c:v>58.5</c:v>
                </c:pt>
                <c:pt idx="511">
                  <c:v>69.7</c:v>
                </c:pt>
                <c:pt idx="512">
                  <c:v>69.599999999999994</c:v>
                </c:pt>
                <c:pt idx="513">
                  <c:v>69.400000000000006</c:v>
                </c:pt>
                <c:pt idx="514">
                  <c:v>69.2</c:v>
                </c:pt>
                <c:pt idx="515">
                  <c:v>69.099999999999994</c:v>
                </c:pt>
                <c:pt idx="516">
                  <c:v>68.900000000000006</c:v>
                </c:pt>
                <c:pt idx="517">
                  <c:v>68.7</c:v>
                </c:pt>
                <c:pt idx="518">
                  <c:v>68.599999999999994</c:v>
                </c:pt>
                <c:pt idx="519">
                  <c:v>68.5</c:v>
                </c:pt>
                <c:pt idx="520">
                  <c:v>68.3</c:v>
                </c:pt>
                <c:pt idx="521">
                  <c:v>68.099999999999994</c:v>
                </c:pt>
                <c:pt idx="522">
                  <c:v>68</c:v>
                </c:pt>
                <c:pt idx="523">
                  <c:v>67.900000000000006</c:v>
                </c:pt>
                <c:pt idx="524">
                  <c:v>67.8</c:v>
                </c:pt>
                <c:pt idx="525">
                  <c:v>67.7</c:v>
                </c:pt>
                <c:pt idx="526">
                  <c:v>82.2</c:v>
                </c:pt>
                <c:pt idx="527">
                  <c:v>82</c:v>
                </c:pt>
                <c:pt idx="528">
                  <c:v>81.5</c:v>
                </c:pt>
                <c:pt idx="529">
                  <c:v>81.7</c:v>
                </c:pt>
                <c:pt idx="530">
                  <c:v>81.3</c:v>
                </c:pt>
                <c:pt idx="531">
                  <c:v>81.099999999999994</c:v>
                </c:pt>
                <c:pt idx="532">
                  <c:v>89</c:v>
                </c:pt>
                <c:pt idx="533">
                  <c:v>89</c:v>
                </c:pt>
                <c:pt idx="534">
                  <c:v>86</c:v>
                </c:pt>
                <c:pt idx="535">
                  <c:v>81</c:v>
                </c:pt>
                <c:pt idx="536">
                  <c:v>82</c:v>
                </c:pt>
                <c:pt idx="537">
                  <c:v>79.3</c:v>
                </c:pt>
                <c:pt idx="538">
                  <c:v>79.2</c:v>
                </c:pt>
                <c:pt idx="539">
                  <c:v>79</c:v>
                </c:pt>
                <c:pt idx="540">
                  <c:v>78.8</c:v>
                </c:pt>
                <c:pt idx="541">
                  <c:v>65.5</c:v>
                </c:pt>
                <c:pt idx="542">
                  <c:v>64.599999999999994</c:v>
                </c:pt>
                <c:pt idx="543">
                  <c:v>63.5</c:v>
                </c:pt>
                <c:pt idx="544">
                  <c:v>62.8</c:v>
                </c:pt>
                <c:pt idx="545">
                  <c:v>62.3</c:v>
                </c:pt>
                <c:pt idx="546">
                  <c:v>61.7</c:v>
                </c:pt>
                <c:pt idx="547">
                  <c:v>61.6</c:v>
                </c:pt>
                <c:pt idx="548">
                  <c:v>61.6</c:v>
                </c:pt>
                <c:pt idx="549">
                  <c:v>61.4</c:v>
                </c:pt>
                <c:pt idx="550">
                  <c:v>65</c:v>
                </c:pt>
                <c:pt idx="551">
                  <c:v>74.5</c:v>
                </c:pt>
                <c:pt idx="552">
                  <c:v>74.5</c:v>
                </c:pt>
                <c:pt idx="553">
                  <c:v>74.2</c:v>
                </c:pt>
                <c:pt idx="554">
                  <c:v>73.900000000000006</c:v>
                </c:pt>
                <c:pt idx="555">
                  <c:v>73.8</c:v>
                </c:pt>
                <c:pt idx="556">
                  <c:v>73.2</c:v>
                </c:pt>
                <c:pt idx="557">
                  <c:v>73.900000000000006</c:v>
                </c:pt>
                <c:pt idx="558">
                  <c:v>74.400000000000006</c:v>
                </c:pt>
                <c:pt idx="559">
                  <c:v>73.900000000000006</c:v>
                </c:pt>
                <c:pt idx="560">
                  <c:v>73.900000000000006</c:v>
                </c:pt>
                <c:pt idx="561">
                  <c:v>72.3</c:v>
                </c:pt>
                <c:pt idx="562">
                  <c:v>72.7</c:v>
                </c:pt>
                <c:pt idx="563">
                  <c:v>71.7</c:v>
                </c:pt>
                <c:pt idx="564">
                  <c:v>73</c:v>
                </c:pt>
                <c:pt idx="565">
                  <c:v>71.8</c:v>
                </c:pt>
                <c:pt idx="566">
                  <c:v>89</c:v>
                </c:pt>
                <c:pt idx="567">
                  <c:v>86</c:v>
                </c:pt>
                <c:pt idx="568">
                  <c:v>86</c:v>
                </c:pt>
                <c:pt idx="569">
                  <c:v>85</c:v>
                </c:pt>
                <c:pt idx="570">
                  <c:v>81</c:v>
                </c:pt>
                <c:pt idx="571">
                  <c:v>80</c:v>
                </c:pt>
                <c:pt idx="572">
                  <c:v>79.900000000000006</c:v>
                </c:pt>
                <c:pt idx="573">
                  <c:v>79.8</c:v>
                </c:pt>
                <c:pt idx="574">
                  <c:v>79.599999999999994</c:v>
                </c:pt>
                <c:pt idx="575">
                  <c:v>79.2</c:v>
                </c:pt>
                <c:pt idx="576">
                  <c:v>79.099999999999994</c:v>
                </c:pt>
                <c:pt idx="577">
                  <c:v>78.5</c:v>
                </c:pt>
                <c:pt idx="578">
                  <c:v>78.400000000000006</c:v>
                </c:pt>
                <c:pt idx="579">
                  <c:v>78.3</c:v>
                </c:pt>
                <c:pt idx="580">
                  <c:v>78</c:v>
                </c:pt>
                <c:pt idx="581">
                  <c:v>62.1</c:v>
                </c:pt>
                <c:pt idx="582">
                  <c:v>61.9</c:v>
                </c:pt>
                <c:pt idx="583">
                  <c:v>61.6</c:v>
                </c:pt>
                <c:pt idx="584">
                  <c:v>61.2</c:v>
                </c:pt>
                <c:pt idx="585">
                  <c:v>69</c:v>
                </c:pt>
                <c:pt idx="586">
                  <c:v>66</c:v>
                </c:pt>
                <c:pt idx="587">
                  <c:v>63</c:v>
                </c:pt>
                <c:pt idx="588">
                  <c:v>59.9</c:v>
                </c:pt>
                <c:pt idx="589">
                  <c:v>59.4</c:v>
                </c:pt>
                <c:pt idx="590">
                  <c:v>58.9</c:v>
                </c:pt>
                <c:pt idx="591">
                  <c:v>58.3</c:v>
                </c:pt>
                <c:pt idx="592">
                  <c:v>57.9</c:v>
                </c:pt>
                <c:pt idx="593">
                  <c:v>57.6</c:v>
                </c:pt>
                <c:pt idx="594">
                  <c:v>88</c:v>
                </c:pt>
                <c:pt idx="595">
                  <c:v>86</c:v>
                </c:pt>
                <c:pt idx="596">
                  <c:v>84</c:v>
                </c:pt>
                <c:pt idx="597">
                  <c:v>85</c:v>
                </c:pt>
                <c:pt idx="598">
                  <c:v>83</c:v>
                </c:pt>
                <c:pt idx="599">
                  <c:v>80</c:v>
                </c:pt>
                <c:pt idx="600">
                  <c:v>79.900000000000006</c:v>
                </c:pt>
                <c:pt idx="601">
                  <c:v>79.400000000000006</c:v>
                </c:pt>
                <c:pt idx="602">
                  <c:v>79.7</c:v>
                </c:pt>
                <c:pt idx="603">
                  <c:v>79.3</c:v>
                </c:pt>
                <c:pt idx="604">
                  <c:v>79.2</c:v>
                </c:pt>
                <c:pt idx="605">
                  <c:v>79.099999999999994</c:v>
                </c:pt>
                <c:pt idx="606">
                  <c:v>79</c:v>
                </c:pt>
                <c:pt idx="607">
                  <c:v>78.7</c:v>
                </c:pt>
                <c:pt idx="608">
                  <c:v>78.2</c:v>
                </c:pt>
                <c:pt idx="609">
                  <c:v>71.7</c:v>
                </c:pt>
                <c:pt idx="610">
                  <c:v>71.400000000000006</c:v>
                </c:pt>
                <c:pt idx="611">
                  <c:v>71.3</c:v>
                </c:pt>
                <c:pt idx="612">
                  <c:v>71.099999999999994</c:v>
                </c:pt>
                <c:pt idx="613">
                  <c:v>77</c:v>
                </c:pt>
                <c:pt idx="614">
                  <c:v>76</c:v>
                </c:pt>
                <c:pt idx="615">
                  <c:v>79</c:v>
                </c:pt>
                <c:pt idx="616">
                  <c:v>75</c:v>
                </c:pt>
                <c:pt idx="617">
                  <c:v>69.7</c:v>
                </c:pt>
                <c:pt idx="618">
                  <c:v>69.2</c:v>
                </c:pt>
                <c:pt idx="619">
                  <c:v>58.1</c:v>
                </c:pt>
                <c:pt idx="620">
                  <c:v>58.8</c:v>
                </c:pt>
                <c:pt idx="621">
                  <c:v>58.4</c:v>
                </c:pt>
                <c:pt idx="622">
                  <c:v>58.1</c:v>
                </c:pt>
                <c:pt idx="623">
                  <c:v>57.8</c:v>
                </c:pt>
                <c:pt idx="624">
                  <c:v>57.3</c:v>
                </c:pt>
                <c:pt idx="625">
                  <c:v>56.8</c:v>
                </c:pt>
                <c:pt idx="626">
                  <c:v>56.4</c:v>
                </c:pt>
                <c:pt idx="627">
                  <c:v>58.4</c:v>
                </c:pt>
                <c:pt idx="628">
                  <c:v>58.1</c:v>
                </c:pt>
                <c:pt idx="629">
                  <c:v>57.6</c:v>
                </c:pt>
                <c:pt idx="630">
                  <c:v>57.1</c:v>
                </c:pt>
                <c:pt idx="631">
                  <c:v>56.7</c:v>
                </c:pt>
                <c:pt idx="632">
                  <c:v>56.3</c:v>
                </c:pt>
                <c:pt idx="633">
                  <c:v>66</c:v>
                </c:pt>
                <c:pt idx="634">
                  <c:v>65.900000000000006</c:v>
                </c:pt>
                <c:pt idx="635">
                  <c:v>65.8</c:v>
                </c:pt>
                <c:pt idx="636">
                  <c:v>65.599999999999994</c:v>
                </c:pt>
                <c:pt idx="637">
                  <c:v>65.900000000000006</c:v>
                </c:pt>
                <c:pt idx="638">
                  <c:v>66.099999999999994</c:v>
                </c:pt>
                <c:pt idx="639">
                  <c:v>66.3</c:v>
                </c:pt>
                <c:pt idx="640">
                  <c:v>65.7</c:v>
                </c:pt>
                <c:pt idx="641">
                  <c:v>65.2</c:v>
                </c:pt>
                <c:pt idx="642">
                  <c:v>65</c:v>
                </c:pt>
                <c:pt idx="643">
                  <c:v>65.099999999999994</c:v>
                </c:pt>
                <c:pt idx="644">
                  <c:v>65.3</c:v>
                </c:pt>
                <c:pt idx="645">
                  <c:v>65.3</c:v>
                </c:pt>
                <c:pt idx="646">
                  <c:v>65.400000000000006</c:v>
                </c:pt>
                <c:pt idx="647">
                  <c:v>63.1</c:v>
                </c:pt>
                <c:pt idx="648">
                  <c:v>62.7</c:v>
                </c:pt>
                <c:pt idx="649">
                  <c:v>74.5</c:v>
                </c:pt>
                <c:pt idx="650">
                  <c:v>74.3</c:v>
                </c:pt>
                <c:pt idx="651">
                  <c:v>74.099999999999994</c:v>
                </c:pt>
                <c:pt idx="652">
                  <c:v>73.900000000000006</c:v>
                </c:pt>
                <c:pt idx="653">
                  <c:v>73.599999999999994</c:v>
                </c:pt>
                <c:pt idx="654">
                  <c:v>73.400000000000006</c:v>
                </c:pt>
                <c:pt idx="655">
                  <c:v>73.2</c:v>
                </c:pt>
                <c:pt idx="656">
                  <c:v>73</c:v>
                </c:pt>
                <c:pt idx="657">
                  <c:v>72.8</c:v>
                </c:pt>
                <c:pt idx="658">
                  <c:v>72.5</c:v>
                </c:pt>
                <c:pt idx="659">
                  <c:v>72.2</c:v>
                </c:pt>
                <c:pt idx="660">
                  <c:v>71.900000000000006</c:v>
                </c:pt>
                <c:pt idx="661">
                  <c:v>71.599999999999994</c:v>
                </c:pt>
                <c:pt idx="662">
                  <c:v>71.3</c:v>
                </c:pt>
                <c:pt idx="663">
                  <c:v>71</c:v>
                </c:pt>
                <c:pt idx="664">
                  <c:v>68</c:v>
                </c:pt>
                <c:pt idx="665">
                  <c:v>67.599999999999994</c:v>
                </c:pt>
                <c:pt idx="666">
                  <c:v>67.3</c:v>
                </c:pt>
                <c:pt idx="667">
                  <c:v>66.8</c:v>
                </c:pt>
                <c:pt idx="668">
                  <c:v>66.400000000000006</c:v>
                </c:pt>
                <c:pt idx="669">
                  <c:v>66</c:v>
                </c:pt>
                <c:pt idx="670">
                  <c:v>65.5</c:v>
                </c:pt>
                <c:pt idx="671">
                  <c:v>65.2</c:v>
                </c:pt>
                <c:pt idx="672">
                  <c:v>64.8</c:v>
                </c:pt>
                <c:pt idx="673">
                  <c:v>64.400000000000006</c:v>
                </c:pt>
                <c:pt idx="674">
                  <c:v>64</c:v>
                </c:pt>
                <c:pt idx="675">
                  <c:v>68.900000000000006</c:v>
                </c:pt>
                <c:pt idx="676">
                  <c:v>68.7</c:v>
                </c:pt>
                <c:pt idx="677">
                  <c:v>68.5</c:v>
                </c:pt>
                <c:pt idx="678">
                  <c:v>68.3</c:v>
                </c:pt>
                <c:pt idx="679">
                  <c:v>68.099999999999994</c:v>
                </c:pt>
                <c:pt idx="680">
                  <c:v>67.900000000000006</c:v>
                </c:pt>
                <c:pt idx="681">
                  <c:v>67.7</c:v>
                </c:pt>
                <c:pt idx="682">
                  <c:v>67.5</c:v>
                </c:pt>
                <c:pt idx="683">
                  <c:v>67.3</c:v>
                </c:pt>
                <c:pt idx="684">
                  <c:v>67.2</c:v>
                </c:pt>
                <c:pt idx="685">
                  <c:v>65.3</c:v>
                </c:pt>
                <c:pt idx="686">
                  <c:v>66.900000000000006</c:v>
                </c:pt>
                <c:pt idx="687">
                  <c:v>66.7</c:v>
                </c:pt>
                <c:pt idx="688">
                  <c:v>66.5</c:v>
                </c:pt>
                <c:pt idx="689">
                  <c:v>66.3</c:v>
                </c:pt>
                <c:pt idx="690">
                  <c:v>67.900000000000006</c:v>
                </c:pt>
                <c:pt idx="691">
                  <c:v>69.5</c:v>
                </c:pt>
                <c:pt idx="692">
                  <c:v>76</c:v>
                </c:pt>
                <c:pt idx="693">
                  <c:v>77</c:v>
                </c:pt>
                <c:pt idx="694">
                  <c:v>76</c:v>
                </c:pt>
                <c:pt idx="695">
                  <c:v>74</c:v>
                </c:pt>
                <c:pt idx="696">
                  <c:v>69.3</c:v>
                </c:pt>
                <c:pt idx="697">
                  <c:v>65.900000000000006</c:v>
                </c:pt>
                <c:pt idx="698">
                  <c:v>64.7</c:v>
                </c:pt>
                <c:pt idx="699">
                  <c:v>66.8</c:v>
                </c:pt>
                <c:pt idx="700">
                  <c:v>67.2</c:v>
                </c:pt>
                <c:pt idx="701">
                  <c:v>81.2</c:v>
                </c:pt>
                <c:pt idx="702">
                  <c:v>81</c:v>
                </c:pt>
                <c:pt idx="703">
                  <c:v>85</c:v>
                </c:pt>
                <c:pt idx="704">
                  <c:v>84</c:v>
                </c:pt>
                <c:pt idx="705">
                  <c:v>86</c:v>
                </c:pt>
                <c:pt idx="706">
                  <c:v>82.2</c:v>
                </c:pt>
                <c:pt idx="707">
                  <c:v>82.1</c:v>
                </c:pt>
                <c:pt idx="708">
                  <c:v>81.8</c:v>
                </c:pt>
                <c:pt idx="709">
                  <c:v>81.8</c:v>
                </c:pt>
                <c:pt idx="710">
                  <c:v>81.7</c:v>
                </c:pt>
                <c:pt idx="711">
                  <c:v>81.5</c:v>
                </c:pt>
                <c:pt idx="712">
                  <c:v>81</c:v>
                </c:pt>
                <c:pt idx="713">
                  <c:v>84</c:v>
                </c:pt>
                <c:pt idx="714">
                  <c:v>84</c:v>
                </c:pt>
                <c:pt idx="715">
                  <c:v>80</c:v>
                </c:pt>
                <c:pt idx="716">
                  <c:v>81</c:v>
                </c:pt>
                <c:pt idx="717">
                  <c:v>79.7</c:v>
                </c:pt>
                <c:pt idx="718">
                  <c:v>79.3</c:v>
                </c:pt>
                <c:pt idx="719">
                  <c:v>79.3</c:v>
                </c:pt>
                <c:pt idx="720">
                  <c:v>78.900000000000006</c:v>
                </c:pt>
                <c:pt idx="721">
                  <c:v>82.5</c:v>
                </c:pt>
                <c:pt idx="722">
                  <c:v>82.3</c:v>
                </c:pt>
                <c:pt idx="723">
                  <c:v>82</c:v>
                </c:pt>
                <c:pt idx="724">
                  <c:v>82</c:v>
                </c:pt>
                <c:pt idx="725">
                  <c:v>81.8</c:v>
                </c:pt>
                <c:pt idx="726">
                  <c:v>81.599999999999994</c:v>
                </c:pt>
                <c:pt idx="727">
                  <c:v>81.5</c:v>
                </c:pt>
                <c:pt idx="728">
                  <c:v>81.3</c:v>
                </c:pt>
                <c:pt idx="729">
                  <c:v>81.2</c:v>
                </c:pt>
                <c:pt idx="730">
                  <c:v>88</c:v>
                </c:pt>
                <c:pt idx="731">
                  <c:v>89</c:v>
                </c:pt>
                <c:pt idx="732">
                  <c:v>79.900000000000006</c:v>
                </c:pt>
                <c:pt idx="733">
                  <c:v>80</c:v>
                </c:pt>
                <c:pt idx="734">
                  <c:v>79.8</c:v>
                </c:pt>
                <c:pt idx="735">
                  <c:v>79.400000000000006</c:v>
                </c:pt>
                <c:pt idx="736">
                  <c:v>75.8</c:v>
                </c:pt>
                <c:pt idx="737">
                  <c:v>75.599999999999994</c:v>
                </c:pt>
                <c:pt idx="738">
                  <c:v>75.3</c:v>
                </c:pt>
                <c:pt idx="739">
                  <c:v>75.2</c:v>
                </c:pt>
                <c:pt idx="740">
                  <c:v>75</c:v>
                </c:pt>
                <c:pt idx="741">
                  <c:v>74.7</c:v>
                </c:pt>
                <c:pt idx="742">
                  <c:v>74.5</c:v>
                </c:pt>
                <c:pt idx="743">
                  <c:v>74.2</c:v>
                </c:pt>
                <c:pt idx="744">
                  <c:v>74</c:v>
                </c:pt>
                <c:pt idx="745">
                  <c:v>73.5</c:v>
                </c:pt>
                <c:pt idx="746">
                  <c:v>73.3</c:v>
                </c:pt>
                <c:pt idx="747">
                  <c:v>73.099999999999994</c:v>
                </c:pt>
                <c:pt idx="748">
                  <c:v>74</c:v>
                </c:pt>
                <c:pt idx="749">
                  <c:v>73.900000000000006</c:v>
                </c:pt>
                <c:pt idx="750">
                  <c:v>73.7</c:v>
                </c:pt>
                <c:pt idx="751">
                  <c:v>73.599999999999994</c:v>
                </c:pt>
                <c:pt idx="752">
                  <c:v>73.400000000000006</c:v>
                </c:pt>
                <c:pt idx="753">
                  <c:v>73.3</c:v>
                </c:pt>
                <c:pt idx="754">
                  <c:v>73.099999999999994</c:v>
                </c:pt>
                <c:pt idx="755">
                  <c:v>73</c:v>
                </c:pt>
                <c:pt idx="756">
                  <c:v>72.8</c:v>
                </c:pt>
                <c:pt idx="757">
                  <c:v>72.400000000000006</c:v>
                </c:pt>
                <c:pt idx="758">
                  <c:v>72.5</c:v>
                </c:pt>
                <c:pt idx="759">
                  <c:v>72.3</c:v>
                </c:pt>
                <c:pt idx="760">
                  <c:v>72.099999999999994</c:v>
                </c:pt>
                <c:pt idx="761">
                  <c:v>71.900000000000006</c:v>
                </c:pt>
                <c:pt idx="762">
                  <c:v>71.7</c:v>
                </c:pt>
                <c:pt idx="763">
                  <c:v>69.900000000000006</c:v>
                </c:pt>
                <c:pt idx="764">
                  <c:v>69.5</c:v>
                </c:pt>
                <c:pt idx="765">
                  <c:v>69.099999999999994</c:v>
                </c:pt>
                <c:pt idx="766">
                  <c:v>68.5</c:v>
                </c:pt>
                <c:pt idx="767">
                  <c:v>67.8</c:v>
                </c:pt>
                <c:pt idx="768">
                  <c:v>67.8</c:v>
                </c:pt>
                <c:pt idx="769">
                  <c:v>66.599999999999994</c:v>
                </c:pt>
                <c:pt idx="770">
                  <c:v>65.3</c:v>
                </c:pt>
                <c:pt idx="771">
                  <c:v>65</c:v>
                </c:pt>
                <c:pt idx="772">
                  <c:v>64.599999999999994</c:v>
                </c:pt>
                <c:pt idx="773">
                  <c:v>64.7</c:v>
                </c:pt>
                <c:pt idx="774">
                  <c:v>64.400000000000006</c:v>
                </c:pt>
                <c:pt idx="775">
                  <c:v>64.7</c:v>
                </c:pt>
                <c:pt idx="776">
                  <c:v>64.400000000000006</c:v>
                </c:pt>
                <c:pt idx="777">
                  <c:v>63.9</c:v>
                </c:pt>
                <c:pt idx="778">
                  <c:v>62.9</c:v>
                </c:pt>
                <c:pt idx="779">
                  <c:v>62.6</c:v>
                </c:pt>
                <c:pt idx="780">
                  <c:v>62.1</c:v>
                </c:pt>
                <c:pt idx="781">
                  <c:v>61.2</c:v>
                </c:pt>
                <c:pt idx="782">
                  <c:v>63</c:v>
                </c:pt>
                <c:pt idx="783">
                  <c:v>59.1</c:v>
                </c:pt>
                <c:pt idx="784">
                  <c:v>57.9</c:v>
                </c:pt>
                <c:pt idx="785">
                  <c:v>56.8</c:v>
                </c:pt>
                <c:pt idx="786">
                  <c:v>55.3</c:v>
                </c:pt>
                <c:pt idx="787">
                  <c:v>54.1</c:v>
                </c:pt>
                <c:pt idx="788">
                  <c:v>53</c:v>
                </c:pt>
                <c:pt idx="789">
                  <c:v>52.4</c:v>
                </c:pt>
                <c:pt idx="790">
                  <c:v>52.1</c:v>
                </c:pt>
                <c:pt idx="791">
                  <c:v>66.099999999999994</c:v>
                </c:pt>
                <c:pt idx="792">
                  <c:v>65.8</c:v>
                </c:pt>
                <c:pt idx="793">
                  <c:v>65.7</c:v>
                </c:pt>
                <c:pt idx="794">
                  <c:v>65.5</c:v>
                </c:pt>
                <c:pt idx="795">
                  <c:v>65.3</c:v>
                </c:pt>
                <c:pt idx="796">
                  <c:v>65.2</c:v>
                </c:pt>
                <c:pt idx="797">
                  <c:v>65.099999999999994</c:v>
                </c:pt>
                <c:pt idx="798">
                  <c:v>65</c:v>
                </c:pt>
                <c:pt idx="799">
                  <c:v>65</c:v>
                </c:pt>
                <c:pt idx="800">
                  <c:v>64.900000000000006</c:v>
                </c:pt>
                <c:pt idx="801">
                  <c:v>64.8</c:v>
                </c:pt>
                <c:pt idx="802">
                  <c:v>64.7</c:v>
                </c:pt>
                <c:pt idx="803">
                  <c:v>64.599999999999994</c:v>
                </c:pt>
                <c:pt idx="804">
                  <c:v>64.3</c:v>
                </c:pt>
                <c:pt idx="805">
                  <c:v>64.099999999999994</c:v>
                </c:pt>
                <c:pt idx="806">
                  <c:v>74.400000000000006</c:v>
                </c:pt>
                <c:pt idx="807">
                  <c:v>74.099999999999994</c:v>
                </c:pt>
                <c:pt idx="808">
                  <c:v>73.8</c:v>
                </c:pt>
                <c:pt idx="809">
                  <c:v>73.599999999999994</c:v>
                </c:pt>
                <c:pt idx="810">
                  <c:v>72.8</c:v>
                </c:pt>
                <c:pt idx="811">
                  <c:v>72.599999999999994</c:v>
                </c:pt>
                <c:pt idx="812">
                  <c:v>71.900000000000006</c:v>
                </c:pt>
                <c:pt idx="813">
                  <c:v>78</c:v>
                </c:pt>
                <c:pt idx="814">
                  <c:v>75</c:v>
                </c:pt>
                <c:pt idx="815">
                  <c:v>76</c:v>
                </c:pt>
                <c:pt idx="816">
                  <c:v>71</c:v>
                </c:pt>
                <c:pt idx="817">
                  <c:v>78</c:v>
                </c:pt>
                <c:pt idx="818">
                  <c:v>73</c:v>
                </c:pt>
                <c:pt idx="819">
                  <c:v>69.900000000000006</c:v>
                </c:pt>
                <c:pt idx="820">
                  <c:v>71</c:v>
                </c:pt>
                <c:pt idx="821">
                  <c:v>74.8</c:v>
                </c:pt>
                <c:pt idx="822">
                  <c:v>74.900000000000006</c:v>
                </c:pt>
                <c:pt idx="823">
                  <c:v>75</c:v>
                </c:pt>
                <c:pt idx="824">
                  <c:v>75</c:v>
                </c:pt>
                <c:pt idx="825">
                  <c:v>74.900000000000006</c:v>
                </c:pt>
                <c:pt idx="826">
                  <c:v>74.7</c:v>
                </c:pt>
                <c:pt idx="827">
                  <c:v>74.5</c:v>
                </c:pt>
                <c:pt idx="828">
                  <c:v>74.400000000000006</c:v>
                </c:pt>
                <c:pt idx="829">
                  <c:v>74.099999999999994</c:v>
                </c:pt>
                <c:pt idx="830">
                  <c:v>73.900000000000006</c:v>
                </c:pt>
                <c:pt idx="831">
                  <c:v>73.7</c:v>
                </c:pt>
                <c:pt idx="832">
                  <c:v>73.5</c:v>
                </c:pt>
                <c:pt idx="833">
                  <c:v>73.2</c:v>
                </c:pt>
                <c:pt idx="834">
                  <c:v>73</c:v>
                </c:pt>
                <c:pt idx="835">
                  <c:v>72.7</c:v>
                </c:pt>
                <c:pt idx="836">
                  <c:v>52.1</c:v>
                </c:pt>
                <c:pt idx="837">
                  <c:v>52.1</c:v>
                </c:pt>
                <c:pt idx="838">
                  <c:v>52.2</c:v>
                </c:pt>
                <c:pt idx="839">
                  <c:v>52.3</c:v>
                </c:pt>
                <c:pt idx="840">
                  <c:v>51.1</c:v>
                </c:pt>
                <c:pt idx="841">
                  <c:v>49.4</c:v>
                </c:pt>
                <c:pt idx="842">
                  <c:v>47.8</c:v>
                </c:pt>
                <c:pt idx="843">
                  <c:v>46.2</c:v>
                </c:pt>
                <c:pt idx="844">
                  <c:v>45.3</c:v>
                </c:pt>
                <c:pt idx="845">
                  <c:v>44.5</c:v>
                </c:pt>
                <c:pt idx="846">
                  <c:v>44.8</c:v>
                </c:pt>
                <c:pt idx="847">
                  <c:v>45.5</c:v>
                </c:pt>
                <c:pt idx="848">
                  <c:v>58.1</c:v>
                </c:pt>
                <c:pt idx="849">
                  <c:v>61.1</c:v>
                </c:pt>
                <c:pt idx="850">
                  <c:v>67</c:v>
                </c:pt>
                <c:pt idx="851">
                  <c:v>62</c:v>
                </c:pt>
                <c:pt idx="852">
                  <c:v>59.7</c:v>
                </c:pt>
                <c:pt idx="853">
                  <c:v>59.2</c:v>
                </c:pt>
                <c:pt idx="854">
                  <c:v>58.6</c:v>
                </c:pt>
                <c:pt idx="855">
                  <c:v>73.400000000000006</c:v>
                </c:pt>
                <c:pt idx="856">
                  <c:v>73</c:v>
                </c:pt>
                <c:pt idx="857">
                  <c:v>73</c:v>
                </c:pt>
                <c:pt idx="858">
                  <c:v>72.8</c:v>
                </c:pt>
                <c:pt idx="859">
                  <c:v>72.400000000000006</c:v>
                </c:pt>
                <c:pt idx="860">
                  <c:v>72.2</c:v>
                </c:pt>
                <c:pt idx="861">
                  <c:v>71.099999999999994</c:v>
                </c:pt>
                <c:pt idx="862">
                  <c:v>72</c:v>
                </c:pt>
                <c:pt idx="863">
                  <c:v>76</c:v>
                </c:pt>
                <c:pt idx="864">
                  <c:v>78</c:v>
                </c:pt>
                <c:pt idx="865">
                  <c:v>71.599999999999994</c:v>
                </c:pt>
                <c:pt idx="866">
                  <c:v>71.599999999999994</c:v>
                </c:pt>
                <c:pt idx="867">
                  <c:v>71.400000000000006</c:v>
                </c:pt>
                <c:pt idx="868">
                  <c:v>71.2</c:v>
                </c:pt>
                <c:pt idx="869">
                  <c:v>71.599999999999994</c:v>
                </c:pt>
                <c:pt idx="870">
                  <c:v>81.7</c:v>
                </c:pt>
                <c:pt idx="871">
                  <c:v>81.400000000000006</c:v>
                </c:pt>
                <c:pt idx="872">
                  <c:v>81.099999999999994</c:v>
                </c:pt>
                <c:pt idx="873">
                  <c:v>88</c:v>
                </c:pt>
                <c:pt idx="874">
                  <c:v>86</c:v>
                </c:pt>
                <c:pt idx="875">
                  <c:v>83</c:v>
                </c:pt>
                <c:pt idx="876">
                  <c:v>80</c:v>
                </c:pt>
                <c:pt idx="877">
                  <c:v>79.7</c:v>
                </c:pt>
                <c:pt idx="878">
                  <c:v>79.400000000000006</c:v>
                </c:pt>
                <c:pt idx="879">
                  <c:v>78.8</c:v>
                </c:pt>
                <c:pt idx="880">
                  <c:v>78.7</c:v>
                </c:pt>
                <c:pt idx="881">
                  <c:v>78.599999999999994</c:v>
                </c:pt>
                <c:pt idx="882">
                  <c:v>78.3</c:v>
                </c:pt>
                <c:pt idx="883">
                  <c:v>78</c:v>
                </c:pt>
                <c:pt idx="884">
                  <c:v>77.8</c:v>
                </c:pt>
                <c:pt idx="885">
                  <c:v>65.099999999999994</c:v>
                </c:pt>
                <c:pt idx="886">
                  <c:v>64.7</c:v>
                </c:pt>
                <c:pt idx="887">
                  <c:v>64.3</c:v>
                </c:pt>
                <c:pt idx="888">
                  <c:v>63.8</c:v>
                </c:pt>
                <c:pt idx="889">
                  <c:v>63.3</c:v>
                </c:pt>
                <c:pt idx="890">
                  <c:v>62.8</c:v>
                </c:pt>
                <c:pt idx="891">
                  <c:v>62.3</c:v>
                </c:pt>
                <c:pt idx="892">
                  <c:v>61.9</c:v>
                </c:pt>
                <c:pt idx="893">
                  <c:v>61.4</c:v>
                </c:pt>
                <c:pt idx="894">
                  <c:v>69</c:v>
                </c:pt>
                <c:pt idx="895">
                  <c:v>64</c:v>
                </c:pt>
                <c:pt idx="896">
                  <c:v>59.9</c:v>
                </c:pt>
                <c:pt idx="897">
                  <c:v>59.3</c:v>
                </c:pt>
                <c:pt idx="898">
                  <c:v>57.6</c:v>
                </c:pt>
                <c:pt idx="899">
                  <c:v>56.7</c:v>
                </c:pt>
                <c:pt idx="900">
                  <c:v>55.3</c:v>
                </c:pt>
                <c:pt idx="901">
                  <c:v>54.1</c:v>
                </c:pt>
                <c:pt idx="902">
                  <c:v>52.9</c:v>
                </c:pt>
                <c:pt idx="903">
                  <c:v>51.5</c:v>
                </c:pt>
                <c:pt idx="904">
                  <c:v>50</c:v>
                </c:pt>
                <c:pt idx="905">
                  <c:v>48.5</c:v>
                </c:pt>
                <c:pt idx="906">
                  <c:v>47.1</c:v>
                </c:pt>
                <c:pt idx="907">
                  <c:v>46</c:v>
                </c:pt>
                <c:pt idx="908">
                  <c:v>45.1</c:v>
                </c:pt>
                <c:pt idx="909">
                  <c:v>44.6</c:v>
                </c:pt>
                <c:pt idx="910">
                  <c:v>44</c:v>
                </c:pt>
                <c:pt idx="911">
                  <c:v>74.8</c:v>
                </c:pt>
                <c:pt idx="912">
                  <c:v>74.599999999999994</c:v>
                </c:pt>
                <c:pt idx="913">
                  <c:v>74.5</c:v>
                </c:pt>
                <c:pt idx="914">
                  <c:v>74.3</c:v>
                </c:pt>
                <c:pt idx="915">
                  <c:v>74.099999999999994</c:v>
                </c:pt>
                <c:pt idx="916">
                  <c:v>74</c:v>
                </c:pt>
                <c:pt idx="917">
                  <c:v>73.8</c:v>
                </c:pt>
                <c:pt idx="918">
                  <c:v>73.7</c:v>
                </c:pt>
                <c:pt idx="919">
                  <c:v>73.599999999999994</c:v>
                </c:pt>
                <c:pt idx="920">
                  <c:v>73.400000000000006</c:v>
                </c:pt>
                <c:pt idx="921">
                  <c:v>73.2</c:v>
                </c:pt>
                <c:pt idx="922">
                  <c:v>73.099999999999994</c:v>
                </c:pt>
                <c:pt idx="923">
                  <c:v>72.900000000000006</c:v>
                </c:pt>
                <c:pt idx="924">
                  <c:v>72.7</c:v>
                </c:pt>
                <c:pt idx="925">
                  <c:v>72.400000000000006</c:v>
                </c:pt>
                <c:pt idx="926">
                  <c:v>78.2</c:v>
                </c:pt>
                <c:pt idx="927">
                  <c:v>77.900000000000006</c:v>
                </c:pt>
                <c:pt idx="928">
                  <c:v>77.599999999999994</c:v>
                </c:pt>
                <c:pt idx="929">
                  <c:v>77.3</c:v>
                </c:pt>
                <c:pt idx="930">
                  <c:v>76.7</c:v>
                </c:pt>
                <c:pt idx="931">
                  <c:v>76.3</c:v>
                </c:pt>
                <c:pt idx="932">
                  <c:v>75.900000000000006</c:v>
                </c:pt>
                <c:pt idx="933">
                  <c:v>75.400000000000006</c:v>
                </c:pt>
                <c:pt idx="934">
                  <c:v>75</c:v>
                </c:pt>
                <c:pt idx="935">
                  <c:v>74.3</c:v>
                </c:pt>
                <c:pt idx="936">
                  <c:v>73.400000000000006</c:v>
                </c:pt>
                <c:pt idx="937">
                  <c:v>72.7</c:v>
                </c:pt>
                <c:pt idx="938">
                  <c:v>71.8</c:v>
                </c:pt>
                <c:pt idx="939">
                  <c:v>78</c:v>
                </c:pt>
                <c:pt idx="940">
                  <c:v>69.599999999999994</c:v>
                </c:pt>
                <c:pt idx="941">
                  <c:v>57.8</c:v>
                </c:pt>
                <c:pt idx="942">
                  <c:v>57.3</c:v>
                </c:pt>
                <c:pt idx="943">
                  <c:v>57.2</c:v>
                </c:pt>
                <c:pt idx="944">
                  <c:v>56.8</c:v>
                </c:pt>
                <c:pt idx="945">
                  <c:v>56.5</c:v>
                </c:pt>
                <c:pt idx="946">
                  <c:v>56</c:v>
                </c:pt>
                <c:pt idx="947">
                  <c:v>55.5</c:v>
                </c:pt>
                <c:pt idx="948">
                  <c:v>55</c:v>
                </c:pt>
                <c:pt idx="949">
                  <c:v>54.3</c:v>
                </c:pt>
                <c:pt idx="950">
                  <c:v>53.6</c:v>
                </c:pt>
                <c:pt idx="951">
                  <c:v>52.8</c:v>
                </c:pt>
                <c:pt idx="952">
                  <c:v>52</c:v>
                </c:pt>
                <c:pt idx="953">
                  <c:v>81.400000000000006</c:v>
                </c:pt>
                <c:pt idx="954">
                  <c:v>81.099999999999994</c:v>
                </c:pt>
                <c:pt idx="955">
                  <c:v>81</c:v>
                </c:pt>
                <c:pt idx="956">
                  <c:v>87</c:v>
                </c:pt>
                <c:pt idx="957">
                  <c:v>83</c:v>
                </c:pt>
                <c:pt idx="958">
                  <c:v>82</c:v>
                </c:pt>
                <c:pt idx="959">
                  <c:v>80</c:v>
                </c:pt>
                <c:pt idx="960">
                  <c:v>79.599999999999994</c:v>
                </c:pt>
                <c:pt idx="961">
                  <c:v>79.3</c:v>
                </c:pt>
                <c:pt idx="962">
                  <c:v>79</c:v>
                </c:pt>
                <c:pt idx="963">
                  <c:v>78.7</c:v>
                </c:pt>
                <c:pt idx="964">
                  <c:v>78.5</c:v>
                </c:pt>
                <c:pt idx="965">
                  <c:v>63</c:v>
                </c:pt>
                <c:pt idx="966">
                  <c:v>62.7</c:v>
                </c:pt>
                <c:pt idx="967">
                  <c:v>62.5</c:v>
                </c:pt>
                <c:pt idx="968">
                  <c:v>62.2</c:v>
                </c:pt>
                <c:pt idx="969">
                  <c:v>62</c:v>
                </c:pt>
                <c:pt idx="970">
                  <c:v>61.7</c:v>
                </c:pt>
                <c:pt idx="971">
                  <c:v>61.4</c:v>
                </c:pt>
                <c:pt idx="972">
                  <c:v>61.2</c:v>
                </c:pt>
                <c:pt idx="973">
                  <c:v>69</c:v>
                </c:pt>
                <c:pt idx="974">
                  <c:v>66</c:v>
                </c:pt>
                <c:pt idx="975">
                  <c:v>74.2</c:v>
                </c:pt>
                <c:pt idx="976">
                  <c:v>74.099999999999994</c:v>
                </c:pt>
                <c:pt idx="977">
                  <c:v>73.900000000000006</c:v>
                </c:pt>
                <c:pt idx="978">
                  <c:v>73.599999999999994</c:v>
                </c:pt>
                <c:pt idx="979">
                  <c:v>73.3</c:v>
                </c:pt>
                <c:pt idx="980">
                  <c:v>72.8</c:v>
                </c:pt>
                <c:pt idx="981">
                  <c:v>72.7</c:v>
                </c:pt>
                <c:pt idx="982">
                  <c:v>72.900000000000006</c:v>
                </c:pt>
                <c:pt idx="983">
                  <c:v>71.8</c:v>
                </c:pt>
                <c:pt idx="984">
                  <c:v>72.099999999999994</c:v>
                </c:pt>
                <c:pt idx="985">
                  <c:v>71.900000000000006</c:v>
                </c:pt>
                <c:pt idx="986">
                  <c:v>71.5</c:v>
                </c:pt>
                <c:pt idx="987">
                  <c:v>71.5</c:v>
                </c:pt>
                <c:pt idx="988">
                  <c:v>71.5</c:v>
                </c:pt>
                <c:pt idx="989">
                  <c:v>71</c:v>
                </c:pt>
                <c:pt idx="990">
                  <c:v>76.599999999999994</c:v>
                </c:pt>
                <c:pt idx="991">
                  <c:v>76.599999999999994</c:v>
                </c:pt>
                <c:pt idx="992">
                  <c:v>76.3</c:v>
                </c:pt>
                <c:pt idx="993">
                  <c:v>76.099999999999994</c:v>
                </c:pt>
                <c:pt idx="994">
                  <c:v>75.599999999999994</c:v>
                </c:pt>
                <c:pt idx="995">
                  <c:v>75.7</c:v>
                </c:pt>
                <c:pt idx="996">
                  <c:v>75.599999999999994</c:v>
                </c:pt>
                <c:pt idx="997">
                  <c:v>76</c:v>
                </c:pt>
                <c:pt idx="998">
                  <c:v>75.8</c:v>
                </c:pt>
                <c:pt idx="999">
                  <c:v>75.3</c:v>
                </c:pt>
                <c:pt idx="1000">
                  <c:v>75.400000000000006</c:v>
                </c:pt>
                <c:pt idx="1001">
                  <c:v>75</c:v>
                </c:pt>
                <c:pt idx="1002">
                  <c:v>75</c:v>
                </c:pt>
                <c:pt idx="1003">
                  <c:v>75</c:v>
                </c:pt>
                <c:pt idx="1004">
                  <c:v>74.8</c:v>
                </c:pt>
                <c:pt idx="1005">
                  <c:v>68.400000000000006</c:v>
                </c:pt>
                <c:pt idx="1006">
                  <c:v>68.099999999999994</c:v>
                </c:pt>
                <c:pt idx="1007">
                  <c:v>67.8</c:v>
                </c:pt>
                <c:pt idx="1008">
                  <c:v>67.3</c:v>
                </c:pt>
                <c:pt idx="1009">
                  <c:v>66.3</c:v>
                </c:pt>
                <c:pt idx="1010">
                  <c:v>66.900000000000006</c:v>
                </c:pt>
                <c:pt idx="1011">
                  <c:v>67.400000000000006</c:v>
                </c:pt>
                <c:pt idx="1012">
                  <c:v>65.900000000000006</c:v>
                </c:pt>
                <c:pt idx="1013">
                  <c:v>65</c:v>
                </c:pt>
                <c:pt idx="1014">
                  <c:v>64.5</c:v>
                </c:pt>
                <c:pt idx="1015">
                  <c:v>64</c:v>
                </c:pt>
                <c:pt idx="1016">
                  <c:v>64</c:v>
                </c:pt>
                <c:pt idx="1017">
                  <c:v>63.8</c:v>
                </c:pt>
                <c:pt idx="1018">
                  <c:v>63.2</c:v>
                </c:pt>
                <c:pt idx="1019">
                  <c:v>62.8</c:v>
                </c:pt>
                <c:pt idx="1020">
                  <c:v>75.900000000000006</c:v>
                </c:pt>
                <c:pt idx="1021">
                  <c:v>75.8</c:v>
                </c:pt>
                <c:pt idx="1022">
                  <c:v>75.599999999999994</c:v>
                </c:pt>
                <c:pt idx="1023">
                  <c:v>75.400000000000006</c:v>
                </c:pt>
                <c:pt idx="1024">
                  <c:v>75.3</c:v>
                </c:pt>
                <c:pt idx="1025">
                  <c:v>75</c:v>
                </c:pt>
                <c:pt idx="1026">
                  <c:v>74.599999999999994</c:v>
                </c:pt>
                <c:pt idx="1027">
                  <c:v>74.2</c:v>
                </c:pt>
                <c:pt idx="1028">
                  <c:v>73.8</c:v>
                </c:pt>
                <c:pt idx="1029">
                  <c:v>74.099999999999994</c:v>
                </c:pt>
                <c:pt idx="1030">
                  <c:v>73.900000000000006</c:v>
                </c:pt>
                <c:pt idx="1031">
                  <c:v>73.599999999999994</c:v>
                </c:pt>
                <c:pt idx="1032">
                  <c:v>73.3</c:v>
                </c:pt>
                <c:pt idx="1033">
                  <c:v>72.8</c:v>
                </c:pt>
                <c:pt idx="1034">
                  <c:v>72.3</c:v>
                </c:pt>
                <c:pt idx="1035">
                  <c:v>71.8</c:v>
                </c:pt>
                <c:pt idx="1036">
                  <c:v>71.400000000000006</c:v>
                </c:pt>
                <c:pt idx="1037">
                  <c:v>71</c:v>
                </c:pt>
                <c:pt idx="1038">
                  <c:v>77</c:v>
                </c:pt>
                <c:pt idx="1039">
                  <c:v>72</c:v>
                </c:pt>
                <c:pt idx="1040">
                  <c:v>69.900000000000006</c:v>
                </c:pt>
                <c:pt idx="1041">
                  <c:v>69.5</c:v>
                </c:pt>
                <c:pt idx="1042">
                  <c:v>69</c:v>
                </c:pt>
                <c:pt idx="1043">
                  <c:v>68.599999999999994</c:v>
                </c:pt>
                <c:pt idx="1044">
                  <c:v>56.7</c:v>
                </c:pt>
                <c:pt idx="1045">
                  <c:v>55.3</c:v>
                </c:pt>
                <c:pt idx="1046">
                  <c:v>54.8</c:v>
                </c:pt>
                <c:pt idx="1047">
                  <c:v>54.3</c:v>
                </c:pt>
                <c:pt idx="1048">
                  <c:v>54</c:v>
                </c:pt>
                <c:pt idx="1049">
                  <c:v>53.8</c:v>
                </c:pt>
                <c:pt idx="1050">
                  <c:v>53.2</c:v>
                </c:pt>
                <c:pt idx="1051">
                  <c:v>52.1</c:v>
                </c:pt>
                <c:pt idx="1052">
                  <c:v>51.2</c:v>
                </c:pt>
                <c:pt idx="1053">
                  <c:v>58</c:v>
                </c:pt>
                <c:pt idx="1054">
                  <c:v>54</c:v>
                </c:pt>
                <c:pt idx="1055">
                  <c:v>51</c:v>
                </c:pt>
                <c:pt idx="1056">
                  <c:v>49.8</c:v>
                </c:pt>
                <c:pt idx="1057">
                  <c:v>49.5</c:v>
                </c:pt>
                <c:pt idx="1058">
                  <c:v>66.400000000000006</c:v>
                </c:pt>
                <c:pt idx="1059">
                  <c:v>66.2</c:v>
                </c:pt>
                <c:pt idx="1060">
                  <c:v>65.900000000000006</c:v>
                </c:pt>
                <c:pt idx="1061">
                  <c:v>65.599999999999994</c:v>
                </c:pt>
                <c:pt idx="1062">
                  <c:v>65.400000000000006</c:v>
                </c:pt>
                <c:pt idx="1063">
                  <c:v>65.2</c:v>
                </c:pt>
                <c:pt idx="1064">
                  <c:v>59.2</c:v>
                </c:pt>
                <c:pt idx="1065">
                  <c:v>64.5</c:v>
                </c:pt>
                <c:pt idx="1066">
                  <c:v>64.2</c:v>
                </c:pt>
                <c:pt idx="1067">
                  <c:v>63.9</c:v>
                </c:pt>
                <c:pt idx="1068">
                  <c:v>63.5</c:v>
                </c:pt>
                <c:pt idx="1069">
                  <c:v>63.2</c:v>
                </c:pt>
                <c:pt idx="1070">
                  <c:v>65.900000000000006</c:v>
                </c:pt>
                <c:pt idx="1071">
                  <c:v>66.099999999999994</c:v>
                </c:pt>
                <c:pt idx="1072">
                  <c:v>65.8</c:v>
                </c:pt>
                <c:pt idx="1073">
                  <c:v>64.3</c:v>
                </c:pt>
                <c:pt idx="1074">
                  <c:v>63</c:v>
                </c:pt>
                <c:pt idx="1075">
                  <c:v>69.599999999999994</c:v>
                </c:pt>
                <c:pt idx="1076">
                  <c:v>69.3</c:v>
                </c:pt>
                <c:pt idx="1077">
                  <c:v>68.900000000000006</c:v>
                </c:pt>
                <c:pt idx="1078">
                  <c:v>68.400000000000006</c:v>
                </c:pt>
                <c:pt idx="1079">
                  <c:v>68</c:v>
                </c:pt>
                <c:pt idx="1080">
                  <c:v>67.5</c:v>
                </c:pt>
                <c:pt idx="1081">
                  <c:v>67</c:v>
                </c:pt>
                <c:pt idx="1082">
                  <c:v>66.599999999999994</c:v>
                </c:pt>
                <c:pt idx="1083">
                  <c:v>66</c:v>
                </c:pt>
                <c:pt idx="1084">
                  <c:v>65.400000000000006</c:v>
                </c:pt>
                <c:pt idx="1085">
                  <c:v>64.7</c:v>
                </c:pt>
                <c:pt idx="1086">
                  <c:v>64.3</c:v>
                </c:pt>
                <c:pt idx="1087">
                  <c:v>81.7</c:v>
                </c:pt>
                <c:pt idx="1088">
                  <c:v>81.400000000000006</c:v>
                </c:pt>
                <c:pt idx="1089">
                  <c:v>81.099999999999994</c:v>
                </c:pt>
                <c:pt idx="1090">
                  <c:v>81.099999999999994</c:v>
                </c:pt>
                <c:pt idx="1091">
                  <c:v>74.5</c:v>
                </c:pt>
                <c:pt idx="1092">
                  <c:v>73.900000000000006</c:v>
                </c:pt>
                <c:pt idx="1093">
                  <c:v>73.900000000000006</c:v>
                </c:pt>
                <c:pt idx="1094">
                  <c:v>74.5</c:v>
                </c:pt>
                <c:pt idx="1095">
                  <c:v>73.2</c:v>
                </c:pt>
                <c:pt idx="1096">
                  <c:v>73.2</c:v>
                </c:pt>
                <c:pt idx="1097">
                  <c:v>72.5</c:v>
                </c:pt>
                <c:pt idx="1098">
                  <c:v>72.5</c:v>
                </c:pt>
                <c:pt idx="1099">
                  <c:v>73</c:v>
                </c:pt>
                <c:pt idx="1100">
                  <c:v>71.2</c:v>
                </c:pt>
                <c:pt idx="1101">
                  <c:v>71</c:v>
                </c:pt>
                <c:pt idx="1102">
                  <c:v>76</c:v>
                </c:pt>
                <c:pt idx="1103">
                  <c:v>75</c:v>
                </c:pt>
                <c:pt idx="1104">
                  <c:v>73</c:v>
                </c:pt>
                <c:pt idx="1105">
                  <c:v>73</c:v>
                </c:pt>
                <c:pt idx="1106">
                  <c:v>61.4</c:v>
                </c:pt>
                <c:pt idx="1107">
                  <c:v>69</c:v>
                </c:pt>
                <c:pt idx="1108">
                  <c:v>63</c:v>
                </c:pt>
                <c:pt idx="1109">
                  <c:v>59.4</c:v>
                </c:pt>
                <c:pt idx="1110">
                  <c:v>58.2</c:v>
                </c:pt>
                <c:pt idx="1111">
                  <c:v>57.1</c:v>
                </c:pt>
                <c:pt idx="1112">
                  <c:v>53.6</c:v>
                </c:pt>
                <c:pt idx="1113">
                  <c:v>53.2</c:v>
                </c:pt>
                <c:pt idx="1114">
                  <c:v>52.7</c:v>
                </c:pt>
                <c:pt idx="1115">
                  <c:v>52.3</c:v>
                </c:pt>
                <c:pt idx="1116">
                  <c:v>52</c:v>
                </c:pt>
                <c:pt idx="1117">
                  <c:v>51.6</c:v>
                </c:pt>
                <c:pt idx="1118">
                  <c:v>59</c:v>
                </c:pt>
                <c:pt idx="1119">
                  <c:v>55</c:v>
                </c:pt>
                <c:pt idx="1120">
                  <c:v>49.8</c:v>
                </c:pt>
                <c:pt idx="1121">
                  <c:v>49.2</c:v>
                </c:pt>
                <c:pt idx="1122">
                  <c:v>66.2</c:v>
                </c:pt>
                <c:pt idx="1123">
                  <c:v>66</c:v>
                </c:pt>
                <c:pt idx="1124">
                  <c:v>65.7</c:v>
                </c:pt>
                <c:pt idx="1125">
                  <c:v>65.5</c:v>
                </c:pt>
                <c:pt idx="1126">
                  <c:v>65.099999999999994</c:v>
                </c:pt>
                <c:pt idx="1127">
                  <c:v>64.8</c:v>
                </c:pt>
                <c:pt idx="1128">
                  <c:v>64.599999999999994</c:v>
                </c:pt>
                <c:pt idx="1129">
                  <c:v>64.400000000000006</c:v>
                </c:pt>
                <c:pt idx="1130">
                  <c:v>64.2</c:v>
                </c:pt>
                <c:pt idx="1131">
                  <c:v>62.9</c:v>
                </c:pt>
                <c:pt idx="1132">
                  <c:v>63.7</c:v>
                </c:pt>
                <c:pt idx="1133">
                  <c:v>63.5</c:v>
                </c:pt>
                <c:pt idx="1134">
                  <c:v>77.599999999999994</c:v>
                </c:pt>
                <c:pt idx="1135">
                  <c:v>77.5</c:v>
                </c:pt>
                <c:pt idx="1136">
                  <c:v>77.2</c:v>
                </c:pt>
                <c:pt idx="1137">
                  <c:v>77.3</c:v>
                </c:pt>
                <c:pt idx="1138">
                  <c:v>76.5</c:v>
                </c:pt>
                <c:pt idx="1139">
                  <c:v>76.8</c:v>
                </c:pt>
                <c:pt idx="1140">
                  <c:v>76.5</c:v>
                </c:pt>
                <c:pt idx="1141">
                  <c:v>76.400000000000006</c:v>
                </c:pt>
                <c:pt idx="1142">
                  <c:v>76.2</c:v>
                </c:pt>
                <c:pt idx="1143">
                  <c:v>75.8</c:v>
                </c:pt>
                <c:pt idx="1144">
                  <c:v>75.8</c:v>
                </c:pt>
                <c:pt idx="1145">
                  <c:v>75.5</c:v>
                </c:pt>
                <c:pt idx="1146">
                  <c:v>75.7</c:v>
                </c:pt>
                <c:pt idx="1147">
                  <c:v>75.5</c:v>
                </c:pt>
                <c:pt idx="1148">
                  <c:v>62.7</c:v>
                </c:pt>
                <c:pt idx="1149">
                  <c:v>62.4</c:v>
                </c:pt>
                <c:pt idx="1150">
                  <c:v>62.2</c:v>
                </c:pt>
                <c:pt idx="1151">
                  <c:v>62</c:v>
                </c:pt>
                <c:pt idx="1152">
                  <c:v>61.8</c:v>
                </c:pt>
                <c:pt idx="1153">
                  <c:v>61.6</c:v>
                </c:pt>
                <c:pt idx="1154">
                  <c:v>61.4</c:v>
                </c:pt>
                <c:pt idx="1155">
                  <c:v>61.1</c:v>
                </c:pt>
                <c:pt idx="1156">
                  <c:v>68</c:v>
                </c:pt>
                <c:pt idx="1157">
                  <c:v>64</c:v>
                </c:pt>
                <c:pt idx="1158">
                  <c:v>59.9</c:v>
                </c:pt>
                <c:pt idx="1159">
                  <c:v>59.6</c:v>
                </c:pt>
                <c:pt idx="1160">
                  <c:v>59.3</c:v>
                </c:pt>
                <c:pt idx="1161">
                  <c:v>59.1</c:v>
                </c:pt>
                <c:pt idx="1162">
                  <c:v>58.9</c:v>
                </c:pt>
                <c:pt idx="1163">
                  <c:v>73.900000000000006</c:v>
                </c:pt>
                <c:pt idx="1164">
                  <c:v>73.8</c:v>
                </c:pt>
                <c:pt idx="1165">
                  <c:v>73.599999999999994</c:v>
                </c:pt>
                <c:pt idx="1166">
                  <c:v>73.400000000000006</c:v>
                </c:pt>
                <c:pt idx="1167">
                  <c:v>73.2</c:v>
                </c:pt>
                <c:pt idx="1168">
                  <c:v>73</c:v>
                </c:pt>
                <c:pt idx="1169">
                  <c:v>72.7</c:v>
                </c:pt>
                <c:pt idx="1170">
                  <c:v>72.5</c:v>
                </c:pt>
                <c:pt idx="1171">
                  <c:v>72.3</c:v>
                </c:pt>
                <c:pt idx="1172">
                  <c:v>72.099999999999994</c:v>
                </c:pt>
                <c:pt idx="1173">
                  <c:v>71.900000000000006</c:v>
                </c:pt>
                <c:pt idx="1174">
                  <c:v>71.7</c:v>
                </c:pt>
                <c:pt idx="1175">
                  <c:v>75.3</c:v>
                </c:pt>
                <c:pt idx="1176">
                  <c:v>75.3</c:v>
                </c:pt>
                <c:pt idx="1177">
                  <c:v>74.900000000000006</c:v>
                </c:pt>
                <c:pt idx="1178">
                  <c:v>74.5</c:v>
                </c:pt>
                <c:pt idx="1179">
                  <c:v>73.7</c:v>
                </c:pt>
                <c:pt idx="1180">
                  <c:v>73.8</c:v>
                </c:pt>
                <c:pt idx="1181">
                  <c:v>73.900000000000006</c:v>
                </c:pt>
                <c:pt idx="1182">
                  <c:v>74</c:v>
                </c:pt>
                <c:pt idx="1183">
                  <c:v>74.2</c:v>
                </c:pt>
                <c:pt idx="1184">
                  <c:v>72.8</c:v>
                </c:pt>
                <c:pt idx="1185">
                  <c:v>72.2</c:v>
                </c:pt>
                <c:pt idx="1186">
                  <c:v>72.099999999999994</c:v>
                </c:pt>
                <c:pt idx="1187">
                  <c:v>68.400000000000006</c:v>
                </c:pt>
                <c:pt idx="1188">
                  <c:v>68.099999999999994</c:v>
                </c:pt>
                <c:pt idx="1189">
                  <c:v>68.099999999999994</c:v>
                </c:pt>
                <c:pt idx="1190">
                  <c:v>68</c:v>
                </c:pt>
                <c:pt idx="1191">
                  <c:v>67.900000000000006</c:v>
                </c:pt>
                <c:pt idx="1192">
                  <c:v>68</c:v>
                </c:pt>
                <c:pt idx="1193">
                  <c:v>67.5</c:v>
                </c:pt>
                <c:pt idx="1194">
                  <c:v>67.5</c:v>
                </c:pt>
                <c:pt idx="1195">
                  <c:v>67.3</c:v>
                </c:pt>
                <c:pt idx="1196">
                  <c:v>67</c:v>
                </c:pt>
                <c:pt idx="1197">
                  <c:v>67.3</c:v>
                </c:pt>
                <c:pt idx="1198">
                  <c:v>67.2</c:v>
                </c:pt>
                <c:pt idx="1199">
                  <c:v>66.8</c:v>
                </c:pt>
                <c:pt idx="1200">
                  <c:v>66.8</c:v>
                </c:pt>
                <c:pt idx="1201">
                  <c:v>66.8</c:v>
                </c:pt>
                <c:pt idx="1202">
                  <c:v>77.3</c:v>
                </c:pt>
                <c:pt idx="1203">
                  <c:v>77.099999999999994</c:v>
                </c:pt>
                <c:pt idx="1204">
                  <c:v>76.8</c:v>
                </c:pt>
                <c:pt idx="1205">
                  <c:v>76.7</c:v>
                </c:pt>
                <c:pt idx="1206">
                  <c:v>76.3</c:v>
                </c:pt>
                <c:pt idx="1207">
                  <c:v>75.7</c:v>
                </c:pt>
                <c:pt idx="1208">
                  <c:v>75.5</c:v>
                </c:pt>
                <c:pt idx="1209">
                  <c:v>75.3</c:v>
                </c:pt>
                <c:pt idx="1210">
                  <c:v>75.2</c:v>
                </c:pt>
                <c:pt idx="1211">
                  <c:v>75</c:v>
                </c:pt>
                <c:pt idx="1212">
                  <c:v>74.900000000000006</c:v>
                </c:pt>
                <c:pt idx="1213">
                  <c:v>74.7</c:v>
                </c:pt>
                <c:pt idx="1214">
                  <c:v>74.5</c:v>
                </c:pt>
                <c:pt idx="1215">
                  <c:v>74.2</c:v>
                </c:pt>
                <c:pt idx="1216">
                  <c:v>73.7</c:v>
                </c:pt>
                <c:pt idx="1217">
                  <c:v>89</c:v>
                </c:pt>
                <c:pt idx="1218">
                  <c:v>86</c:v>
                </c:pt>
                <c:pt idx="1219">
                  <c:v>83</c:v>
                </c:pt>
                <c:pt idx="1220">
                  <c:v>82</c:v>
                </c:pt>
                <c:pt idx="1221">
                  <c:v>79.599999999999994</c:v>
                </c:pt>
                <c:pt idx="1222">
                  <c:v>79.3</c:v>
                </c:pt>
                <c:pt idx="1223">
                  <c:v>79</c:v>
                </c:pt>
                <c:pt idx="1224">
                  <c:v>78.7</c:v>
                </c:pt>
                <c:pt idx="1225">
                  <c:v>78.5</c:v>
                </c:pt>
                <c:pt idx="1226">
                  <c:v>77.7</c:v>
                </c:pt>
                <c:pt idx="1227">
                  <c:v>78</c:v>
                </c:pt>
                <c:pt idx="1228">
                  <c:v>77.3</c:v>
                </c:pt>
                <c:pt idx="1229">
                  <c:v>77.2</c:v>
                </c:pt>
                <c:pt idx="1230">
                  <c:v>76.900000000000006</c:v>
                </c:pt>
                <c:pt idx="1231">
                  <c:v>76.599999999999994</c:v>
                </c:pt>
                <c:pt idx="1232">
                  <c:v>74.8</c:v>
                </c:pt>
                <c:pt idx="1233">
                  <c:v>74.599999999999994</c:v>
                </c:pt>
                <c:pt idx="1234">
                  <c:v>74.400000000000006</c:v>
                </c:pt>
                <c:pt idx="1235">
                  <c:v>74.3</c:v>
                </c:pt>
                <c:pt idx="1236">
                  <c:v>73.400000000000006</c:v>
                </c:pt>
                <c:pt idx="1237">
                  <c:v>73.099999999999994</c:v>
                </c:pt>
                <c:pt idx="1238">
                  <c:v>73.099999999999994</c:v>
                </c:pt>
                <c:pt idx="1239">
                  <c:v>72.900000000000006</c:v>
                </c:pt>
                <c:pt idx="1240">
                  <c:v>72.5</c:v>
                </c:pt>
                <c:pt idx="1241">
                  <c:v>71.900000000000006</c:v>
                </c:pt>
                <c:pt idx="1242">
                  <c:v>71.7</c:v>
                </c:pt>
                <c:pt idx="1243">
                  <c:v>71.099999999999994</c:v>
                </c:pt>
                <c:pt idx="1244">
                  <c:v>77</c:v>
                </c:pt>
                <c:pt idx="1245">
                  <c:v>78</c:v>
                </c:pt>
                <c:pt idx="1246">
                  <c:v>77</c:v>
                </c:pt>
                <c:pt idx="1247">
                  <c:v>73</c:v>
                </c:pt>
                <c:pt idx="1248">
                  <c:v>70</c:v>
                </c:pt>
                <c:pt idx="1249">
                  <c:v>69.599999999999994</c:v>
                </c:pt>
                <c:pt idx="1250">
                  <c:v>69.400000000000006</c:v>
                </c:pt>
                <c:pt idx="1251">
                  <c:v>68.400000000000006</c:v>
                </c:pt>
                <c:pt idx="1252">
                  <c:v>68.2</c:v>
                </c:pt>
                <c:pt idx="1253">
                  <c:v>67.5</c:v>
                </c:pt>
                <c:pt idx="1254">
                  <c:v>67.3</c:v>
                </c:pt>
                <c:pt idx="1255">
                  <c:v>66.400000000000006</c:v>
                </c:pt>
                <c:pt idx="1256">
                  <c:v>65</c:v>
                </c:pt>
                <c:pt idx="1257">
                  <c:v>64.900000000000006</c:v>
                </c:pt>
                <c:pt idx="1258">
                  <c:v>64.599999999999994</c:v>
                </c:pt>
                <c:pt idx="1259">
                  <c:v>64.8</c:v>
                </c:pt>
                <c:pt idx="1260">
                  <c:v>65.099999999999994</c:v>
                </c:pt>
                <c:pt idx="1261">
                  <c:v>65.7</c:v>
                </c:pt>
                <c:pt idx="1262">
                  <c:v>65.2</c:v>
                </c:pt>
                <c:pt idx="1263">
                  <c:v>64.599999999999994</c:v>
                </c:pt>
                <c:pt idx="1264">
                  <c:v>63.8</c:v>
                </c:pt>
                <c:pt idx="1265">
                  <c:v>62.8</c:v>
                </c:pt>
                <c:pt idx="1266">
                  <c:v>61</c:v>
                </c:pt>
                <c:pt idx="1267">
                  <c:v>68</c:v>
                </c:pt>
                <c:pt idx="1268">
                  <c:v>59.6</c:v>
                </c:pt>
                <c:pt idx="1269">
                  <c:v>57.6</c:v>
                </c:pt>
                <c:pt idx="1270">
                  <c:v>55.3</c:v>
                </c:pt>
                <c:pt idx="1271">
                  <c:v>53.4</c:v>
                </c:pt>
                <c:pt idx="1272">
                  <c:v>52</c:v>
                </c:pt>
                <c:pt idx="1273">
                  <c:v>57</c:v>
                </c:pt>
                <c:pt idx="1274">
                  <c:v>73.8</c:v>
                </c:pt>
                <c:pt idx="1275">
                  <c:v>73.599999999999994</c:v>
                </c:pt>
                <c:pt idx="1276">
                  <c:v>73.2</c:v>
                </c:pt>
                <c:pt idx="1277">
                  <c:v>73</c:v>
                </c:pt>
                <c:pt idx="1278">
                  <c:v>72.599999999999994</c:v>
                </c:pt>
                <c:pt idx="1279">
                  <c:v>76</c:v>
                </c:pt>
                <c:pt idx="1280">
                  <c:v>72.5</c:v>
                </c:pt>
                <c:pt idx="1281">
                  <c:v>72.2</c:v>
                </c:pt>
                <c:pt idx="1282">
                  <c:v>72</c:v>
                </c:pt>
                <c:pt idx="1283">
                  <c:v>71.599999999999994</c:v>
                </c:pt>
                <c:pt idx="1284">
                  <c:v>71.400000000000006</c:v>
                </c:pt>
                <c:pt idx="1285">
                  <c:v>79</c:v>
                </c:pt>
                <c:pt idx="1286">
                  <c:v>76</c:v>
                </c:pt>
                <c:pt idx="1287">
                  <c:v>75</c:v>
                </c:pt>
                <c:pt idx="1288">
                  <c:v>72</c:v>
                </c:pt>
                <c:pt idx="1289">
                  <c:v>67.3</c:v>
                </c:pt>
                <c:pt idx="1290">
                  <c:v>67.099999999999994</c:v>
                </c:pt>
                <c:pt idx="1291">
                  <c:v>66.900000000000006</c:v>
                </c:pt>
                <c:pt idx="1292">
                  <c:v>66.599999999999994</c:v>
                </c:pt>
                <c:pt idx="1293">
                  <c:v>66.2</c:v>
                </c:pt>
                <c:pt idx="1294">
                  <c:v>65.8</c:v>
                </c:pt>
                <c:pt idx="1295">
                  <c:v>65.400000000000006</c:v>
                </c:pt>
                <c:pt idx="1296">
                  <c:v>65.099999999999994</c:v>
                </c:pt>
                <c:pt idx="1297">
                  <c:v>64.7</c:v>
                </c:pt>
                <c:pt idx="1298">
                  <c:v>64.3</c:v>
                </c:pt>
                <c:pt idx="1299">
                  <c:v>63.8</c:v>
                </c:pt>
                <c:pt idx="1300">
                  <c:v>63.4</c:v>
                </c:pt>
                <c:pt idx="1301">
                  <c:v>66.400000000000006</c:v>
                </c:pt>
                <c:pt idx="1302">
                  <c:v>66</c:v>
                </c:pt>
                <c:pt idx="1303">
                  <c:v>65.599999999999994</c:v>
                </c:pt>
                <c:pt idx="1304">
                  <c:v>64.900000000000006</c:v>
                </c:pt>
                <c:pt idx="1305">
                  <c:v>64.3</c:v>
                </c:pt>
                <c:pt idx="1306">
                  <c:v>63.5</c:v>
                </c:pt>
                <c:pt idx="1307">
                  <c:v>62.8</c:v>
                </c:pt>
                <c:pt idx="1308">
                  <c:v>62.1</c:v>
                </c:pt>
                <c:pt idx="1309">
                  <c:v>61.3</c:v>
                </c:pt>
                <c:pt idx="1310">
                  <c:v>65</c:v>
                </c:pt>
                <c:pt idx="1311">
                  <c:v>59.7</c:v>
                </c:pt>
                <c:pt idx="1312">
                  <c:v>75.400000000000006</c:v>
                </c:pt>
                <c:pt idx="1313">
                  <c:v>75.3</c:v>
                </c:pt>
                <c:pt idx="1314">
                  <c:v>74.900000000000006</c:v>
                </c:pt>
                <c:pt idx="1315">
                  <c:v>74.599999999999994</c:v>
                </c:pt>
                <c:pt idx="1316">
                  <c:v>74.400000000000006</c:v>
                </c:pt>
                <c:pt idx="1317">
                  <c:v>74.099999999999994</c:v>
                </c:pt>
                <c:pt idx="1318">
                  <c:v>74</c:v>
                </c:pt>
                <c:pt idx="1319">
                  <c:v>73.8</c:v>
                </c:pt>
                <c:pt idx="1320">
                  <c:v>73.599999999999994</c:v>
                </c:pt>
                <c:pt idx="1321">
                  <c:v>73</c:v>
                </c:pt>
                <c:pt idx="1322">
                  <c:v>73</c:v>
                </c:pt>
                <c:pt idx="1323">
                  <c:v>73</c:v>
                </c:pt>
                <c:pt idx="1324">
                  <c:v>72.900000000000006</c:v>
                </c:pt>
                <c:pt idx="1325">
                  <c:v>72.7</c:v>
                </c:pt>
                <c:pt idx="1326">
                  <c:v>72.599999999999994</c:v>
                </c:pt>
                <c:pt idx="1327">
                  <c:v>72.400000000000006</c:v>
                </c:pt>
                <c:pt idx="1328">
                  <c:v>72.3</c:v>
                </c:pt>
                <c:pt idx="1329">
                  <c:v>72.2</c:v>
                </c:pt>
                <c:pt idx="1330">
                  <c:v>72.2</c:v>
                </c:pt>
                <c:pt idx="1331">
                  <c:v>72.2</c:v>
                </c:pt>
                <c:pt idx="1332">
                  <c:v>72.2</c:v>
                </c:pt>
                <c:pt idx="1333">
                  <c:v>72.099999999999994</c:v>
                </c:pt>
                <c:pt idx="1334">
                  <c:v>72.099999999999994</c:v>
                </c:pt>
                <c:pt idx="1335">
                  <c:v>72.099999999999994</c:v>
                </c:pt>
                <c:pt idx="1336">
                  <c:v>72</c:v>
                </c:pt>
                <c:pt idx="1337">
                  <c:v>71.8</c:v>
                </c:pt>
                <c:pt idx="1338">
                  <c:v>48.1</c:v>
                </c:pt>
                <c:pt idx="1339">
                  <c:v>54</c:v>
                </c:pt>
                <c:pt idx="1340">
                  <c:v>49.7</c:v>
                </c:pt>
                <c:pt idx="1341">
                  <c:v>48.9</c:v>
                </c:pt>
                <c:pt idx="1342">
                  <c:v>48.1</c:v>
                </c:pt>
                <c:pt idx="1343">
                  <c:v>47.1</c:v>
                </c:pt>
                <c:pt idx="1344">
                  <c:v>46.2</c:v>
                </c:pt>
                <c:pt idx="1345">
                  <c:v>45.3</c:v>
                </c:pt>
                <c:pt idx="1346">
                  <c:v>68.8</c:v>
                </c:pt>
                <c:pt idx="1347">
                  <c:v>68.8</c:v>
                </c:pt>
                <c:pt idx="1348">
                  <c:v>68.7</c:v>
                </c:pt>
                <c:pt idx="1349">
                  <c:v>68.5</c:v>
                </c:pt>
                <c:pt idx="1350">
                  <c:v>68.3</c:v>
                </c:pt>
                <c:pt idx="1351">
                  <c:v>68.099999999999994</c:v>
                </c:pt>
                <c:pt idx="1352">
                  <c:v>68</c:v>
                </c:pt>
                <c:pt idx="1353">
                  <c:v>67.599999999999994</c:v>
                </c:pt>
                <c:pt idx="1354">
                  <c:v>67.599999999999994</c:v>
                </c:pt>
                <c:pt idx="1355">
                  <c:v>67.400000000000006</c:v>
                </c:pt>
                <c:pt idx="1356">
                  <c:v>67.099999999999994</c:v>
                </c:pt>
                <c:pt idx="1357">
                  <c:v>66.8</c:v>
                </c:pt>
                <c:pt idx="1358">
                  <c:v>66.5</c:v>
                </c:pt>
                <c:pt idx="1359">
                  <c:v>66.2</c:v>
                </c:pt>
                <c:pt idx="1360">
                  <c:v>65.8</c:v>
                </c:pt>
                <c:pt idx="1361">
                  <c:v>62</c:v>
                </c:pt>
                <c:pt idx="1362">
                  <c:v>69</c:v>
                </c:pt>
                <c:pt idx="1363">
                  <c:v>59.2</c:v>
                </c:pt>
                <c:pt idx="1364">
                  <c:v>58.9</c:v>
                </c:pt>
                <c:pt idx="1365">
                  <c:v>58</c:v>
                </c:pt>
                <c:pt idx="1366">
                  <c:v>56.5</c:v>
                </c:pt>
                <c:pt idx="1367">
                  <c:v>55.3</c:v>
                </c:pt>
                <c:pt idx="1368">
                  <c:v>54.5</c:v>
                </c:pt>
                <c:pt idx="1369">
                  <c:v>54</c:v>
                </c:pt>
                <c:pt idx="1370">
                  <c:v>53.8</c:v>
                </c:pt>
                <c:pt idx="1371">
                  <c:v>53.7</c:v>
                </c:pt>
                <c:pt idx="1372">
                  <c:v>54</c:v>
                </c:pt>
                <c:pt idx="1373">
                  <c:v>54.9</c:v>
                </c:pt>
                <c:pt idx="1374">
                  <c:v>56</c:v>
                </c:pt>
                <c:pt idx="1375">
                  <c:v>57.3</c:v>
                </c:pt>
                <c:pt idx="1376">
                  <c:v>82.6</c:v>
                </c:pt>
                <c:pt idx="1377">
                  <c:v>82.4</c:v>
                </c:pt>
                <c:pt idx="1378">
                  <c:v>82</c:v>
                </c:pt>
                <c:pt idx="1379">
                  <c:v>82.1</c:v>
                </c:pt>
                <c:pt idx="1380">
                  <c:v>81.900000000000006</c:v>
                </c:pt>
                <c:pt idx="1381">
                  <c:v>81.599999999999994</c:v>
                </c:pt>
                <c:pt idx="1382">
                  <c:v>81.3</c:v>
                </c:pt>
                <c:pt idx="1383">
                  <c:v>89</c:v>
                </c:pt>
                <c:pt idx="1384">
                  <c:v>88</c:v>
                </c:pt>
                <c:pt idx="1385">
                  <c:v>81</c:v>
                </c:pt>
                <c:pt idx="1386">
                  <c:v>81</c:v>
                </c:pt>
                <c:pt idx="1387">
                  <c:v>79.400000000000006</c:v>
                </c:pt>
                <c:pt idx="1388">
                  <c:v>79.5</c:v>
                </c:pt>
                <c:pt idx="1389">
                  <c:v>79.400000000000006</c:v>
                </c:pt>
                <c:pt idx="1390">
                  <c:v>79.099999999999994</c:v>
                </c:pt>
                <c:pt idx="1391">
                  <c:v>74.7</c:v>
                </c:pt>
                <c:pt idx="1392">
                  <c:v>74.599999999999994</c:v>
                </c:pt>
                <c:pt idx="1393">
                  <c:v>74.5</c:v>
                </c:pt>
                <c:pt idx="1394">
                  <c:v>74.5</c:v>
                </c:pt>
                <c:pt idx="1395">
                  <c:v>74.5</c:v>
                </c:pt>
                <c:pt idx="1396">
                  <c:v>71.8</c:v>
                </c:pt>
                <c:pt idx="1397">
                  <c:v>72.3</c:v>
                </c:pt>
                <c:pt idx="1398">
                  <c:v>73.7</c:v>
                </c:pt>
                <c:pt idx="1399">
                  <c:v>73.8</c:v>
                </c:pt>
                <c:pt idx="1400">
                  <c:v>74.2</c:v>
                </c:pt>
                <c:pt idx="1401">
                  <c:v>69.099999999999994</c:v>
                </c:pt>
                <c:pt idx="1402">
                  <c:v>73.900000000000006</c:v>
                </c:pt>
                <c:pt idx="1403">
                  <c:v>71.400000000000006</c:v>
                </c:pt>
                <c:pt idx="1404">
                  <c:v>71.2</c:v>
                </c:pt>
                <c:pt idx="1405">
                  <c:v>71.3</c:v>
                </c:pt>
                <c:pt idx="1406">
                  <c:v>76</c:v>
                </c:pt>
                <c:pt idx="1407">
                  <c:v>73</c:v>
                </c:pt>
                <c:pt idx="1408">
                  <c:v>70</c:v>
                </c:pt>
                <c:pt idx="1409">
                  <c:v>69.8</c:v>
                </c:pt>
                <c:pt idx="1410">
                  <c:v>69.5</c:v>
                </c:pt>
                <c:pt idx="1411">
                  <c:v>69.3</c:v>
                </c:pt>
                <c:pt idx="1412">
                  <c:v>68.900000000000006</c:v>
                </c:pt>
                <c:pt idx="1413">
                  <c:v>58.4</c:v>
                </c:pt>
                <c:pt idx="1414">
                  <c:v>57.6</c:v>
                </c:pt>
                <c:pt idx="1415">
                  <c:v>56.5</c:v>
                </c:pt>
                <c:pt idx="1416">
                  <c:v>55</c:v>
                </c:pt>
                <c:pt idx="1417">
                  <c:v>53.6</c:v>
                </c:pt>
                <c:pt idx="1418">
                  <c:v>52.6</c:v>
                </c:pt>
                <c:pt idx="1419">
                  <c:v>51.4</c:v>
                </c:pt>
                <c:pt idx="1420">
                  <c:v>50</c:v>
                </c:pt>
                <c:pt idx="1421">
                  <c:v>47.8</c:v>
                </c:pt>
                <c:pt idx="1422">
                  <c:v>46</c:v>
                </c:pt>
                <c:pt idx="1423">
                  <c:v>45.6</c:v>
                </c:pt>
                <c:pt idx="1424">
                  <c:v>45.9</c:v>
                </c:pt>
                <c:pt idx="1425">
                  <c:v>46.4</c:v>
                </c:pt>
                <c:pt idx="1426">
                  <c:v>47.1</c:v>
                </c:pt>
                <c:pt idx="1427">
                  <c:v>48.4</c:v>
                </c:pt>
                <c:pt idx="1428">
                  <c:v>82.3</c:v>
                </c:pt>
                <c:pt idx="1429">
                  <c:v>81.900000000000006</c:v>
                </c:pt>
                <c:pt idx="1430">
                  <c:v>81.7</c:v>
                </c:pt>
                <c:pt idx="1431">
                  <c:v>81.7</c:v>
                </c:pt>
                <c:pt idx="1432">
                  <c:v>73.8</c:v>
                </c:pt>
                <c:pt idx="1433">
                  <c:v>73.7</c:v>
                </c:pt>
                <c:pt idx="1434">
                  <c:v>73.5</c:v>
                </c:pt>
                <c:pt idx="1435">
                  <c:v>73.2</c:v>
                </c:pt>
                <c:pt idx="1436">
                  <c:v>73</c:v>
                </c:pt>
                <c:pt idx="1437">
                  <c:v>72.8</c:v>
                </c:pt>
                <c:pt idx="1438">
                  <c:v>72.7</c:v>
                </c:pt>
                <c:pt idx="1439">
                  <c:v>72.599999999999994</c:v>
                </c:pt>
                <c:pt idx="1440">
                  <c:v>69.599999999999994</c:v>
                </c:pt>
                <c:pt idx="1441">
                  <c:v>69.3</c:v>
                </c:pt>
                <c:pt idx="1442">
                  <c:v>68.8</c:v>
                </c:pt>
                <c:pt idx="1443">
                  <c:v>68.099999999999994</c:v>
                </c:pt>
                <c:pt idx="1444">
                  <c:v>67.3</c:v>
                </c:pt>
                <c:pt idx="1445">
                  <c:v>66.7</c:v>
                </c:pt>
                <c:pt idx="1446">
                  <c:v>66.400000000000006</c:v>
                </c:pt>
                <c:pt idx="1447">
                  <c:v>66.099999999999994</c:v>
                </c:pt>
                <c:pt idx="1448">
                  <c:v>65.900000000000006</c:v>
                </c:pt>
                <c:pt idx="1449">
                  <c:v>65.5</c:v>
                </c:pt>
                <c:pt idx="1450">
                  <c:v>65.900000000000006</c:v>
                </c:pt>
                <c:pt idx="1451">
                  <c:v>65.2</c:v>
                </c:pt>
                <c:pt idx="1452">
                  <c:v>64.3</c:v>
                </c:pt>
                <c:pt idx="1453">
                  <c:v>74.599999999999994</c:v>
                </c:pt>
                <c:pt idx="1454">
                  <c:v>74.5</c:v>
                </c:pt>
                <c:pt idx="1455">
                  <c:v>74.3</c:v>
                </c:pt>
                <c:pt idx="1456">
                  <c:v>74.099999999999994</c:v>
                </c:pt>
                <c:pt idx="1457">
                  <c:v>73.900000000000006</c:v>
                </c:pt>
                <c:pt idx="1458">
                  <c:v>73.7</c:v>
                </c:pt>
                <c:pt idx="1459">
                  <c:v>73.5</c:v>
                </c:pt>
                <c:pt idx="1460">
                  <c:v>73.3</c:v>
                </c:pt>
                <c:pt idx="1461">
                  <c:v>73</c:v>
                </c:pt>
                <c:pt idx="1462">
                  <c:v>72.5</c:v>
                </c:pt>
                <c:pt idx="1463">
                  <c:v>71.599999999999994</c:v>
                </c:pt>
                <c:pt idx="1464">
                  <c:v>71.7</c:v>
                </c:pt>
                <c:pt idx="1465">
                  <c:v>71.400000000000006</c:v>
                </c:pt>
                <c:pt idx="1466">
                  <c:v>71.2</c:v>
                </c:pt>
                <c:pt idx="1467">
                  <c:v>71.099999999999994</c:v>
                </c:pt>
                <c:pt idx="1468">
                  <c:v>68</c:v>
                </c:pt>
                <c:pt idx="1469">
                  <c:v>67.7</c:v>
                </c:pt>
                <c:pt idx="1470">
                  <c:v>67.400000000000006</c:v>
                </c:pt>
                <c:pt idx="1471">
                  <c:v>67.2</c:v>
                </c:pt>
                <c:pt idx="1472">
                  <c:v>66.900000000000006</c:v>
                </c:pt>
                <c:pt idx="1473">
                  <c:v>66.599999999999994</c:v>
                </c:pt>
                <c:pt idx="1474">
                  <c:v>66.2</c:v>
                </c:pt>
                <c:pt idx="1475">
                  <c:v>59.7</c:v>
                </c:pt>
                <c:pt idx="1476">
                  <c:v>59.4</c:v>
                </c:pt>
                <c:pt idx="1477">
                  <c:v>58.9</c:v>
                </c:pt>
                <c:pt idx="1478">
                  <c:v>58.3</c:v>
                </c:pt>
                <c:pt idx="1479">
                  <c:v>57.4</c:v>
                </c:pt>
                <c:pt idx="1480">
                  <c:v>56.7</c:v>
                </c:pt>
                <c:pt idx="1481">
                  <c:v>56.2</c:v>
                </c:pt>
                <c:pt idx="1482">
                  <c:v>73.3</c:v>
                </c:pt>
                <c:pt idx="1483">
                  <c:v>73.2</c:v>
                </c:pt>
                <c:pt idx="1484">
                  <c:v>73</c:v>
                </c:pt>
                <c:pt idx="1485">
                  <c:v>72.900000000000006</c:v>
                </c:pt>
                <c:pt idx="1486">
                  <c:v>72.8</c:v>
                </c:pt>
                <c:pt idx="1487">
                  <c:v>72.5</c:v>
                </c:pt>
                <c:pt idx="1488">
                  <c:v>72.599999999999994</c:v>
                </c:pt>
                <c:pt idx="1489">
                  <c:v>72.5</c:v>
                </c:pt>
                <c:pt idx="1490">
                  <c:v>72.400000000000006</c:v>
                </c:pt>
                <c:pt idx="1491">
                  <c:v>72.3</c:v>
                </c:pt>
                <c:pt idx="1492">
                  <c:v>72.2</c:v>
                </c:pt>
                <c:pt idx="1493">
                  <c:v>72</c:v>
                </c:pt>
                <c:pt idx="1494">
                  <c:v>71.900000000000006</c:v>
                </c:pt>
                <c:pt idx="1495">
                  <c:v>71.8</c:v>
                </c:pt>
                <c:pt idx="1496">
                  <c:v>71.599999999999994</c:v>
                </c:pt>
                <c:pt idx="1497">
                  <c:v>71.099999999999994</c:v>
                </c:pt>
                <c:pt idx="1498">
                  <c:v>71</c:v>
                </c:pt>
                <c:pt idx="1499">
                  <c:v>78</c:v>
                </c:pt>
                <c:pt idx="1500">
                  <c:v>76</c:v>
                </c:pt>
                <c:pt idx="1501">
                  <c:v>74</c:v>
                </c:pt>
                <c:pt idx="1502">
                  <c:v>71</c:v>
                </c:pt>
                <c:pt idx="1503">
                  <c:v>69.900000000000006</c:v>
                </c:pt>
                <c:pt idx="1504">
                  <c:v>69.7</c:v>
                </c:pt>
                <c:pt idx="1505">
                  <c:v>69.599999999999994</c:v>
                </c:pt>
                <c:pt idx="1506">
                  <c:v>69.5</c:v>
                </c:pt>
                <c:pt idx="1507">
                  <c:v>69.400000000000006</c:v>
                </c:pt>
                <c:pt idx="1508">
                  <c:v>69.3</c:v>
                </c:pt>
                <c:pt idx="1509">
                  <c:v>69.2</c:v>
                </c:pt>
                <c:pt idx="1510">
                  <c:v>75.099999999999994</c:v>
                </c:pt>
                <c:pt idx="1511">
                  <c:v>74.900000000000006</c:v>
                </c:pt>
                <c:pt idx="1512">
                  <c:v>74.900000000000006</c:v>
                </c:pt>
                <c:pt idx="1513">
                  <c:v>74.8</c:v>
                </c:pt>
                <c:pt idx="1514">
                  <c:v>74.8</c:v>
                </c:pt>
                <c:pt idx="1515">
                  <c:v>74.7</c:v>
                </c:pt>
                <c:pt idx="1516">
                  <c:v>74.7</c:v>
                </c:pt>
                <c:pt idx="1517">
                  <c:v>74.599999999999994</c:v>
                </c:pt>
                <c:pt idx="1518">
                  <c:v>74.400000000000006</c:v>
                </c:pt>
                <c:pt idx="1519">
                  <c:v>74.2</c:v>
                </c:pt>
                <c:pt idx="1520">
                  <c:v>74</c:v>
                </c:pt>
                <c:pt idx="1521">
                  <c:v>73.7</c:v>
                </c:pt>
                <c:pt idx="1522">
                  <c:v>73.5</c:v>
                </c:pt>
                <c:pt idx="1523">
                  <c:v>73.2</c:v>
                </c:pt>
                <c:pt idx="1524">
                  <c:v>72.900000000000006</c:v>
                </c:pt>
                <c:pt idx="1525">
                  <c:v>75.5</c:v>
                </c:pt>
                <c:pt idx="1526">
                  <c:v>75.2</c:v>
                </c:pt>
                <c:pt idx="1527">
                  <c:v>74.8</c:v>
                </c:pt>
                <c:pt idx="1528">
                  <c:v>74.5</c:v>
                </c:pt>
                <c:pt idx="1529">
                  <c:v>74.2</c:v>
                </c:pt>
                <c:pt idx="1530">
                  <c:v>73.900000000000006</c:v>
                </c:pt>
                <c:pt idx="1531">
                  <c:v>73.5</c:v>
                </c:pt>
                <c:pt idx="1532">
                  <c:v>73.2</c:v>
                </c:pt>
                <c:pt idx="1533">
                  <c:v>72.8</c:v>
                </c:pt>
                <c:pt idx="1534">
                  <c:v>72.400000000000006</c:v>
                </c:pt>
                <c:pt idx="1535">
                  <c:v>72</c:v>
                </c:pt>
                <c:pt idx="1536">
                  <c:v>71.599999999999994</c:v>
                </c:pt>
                <c:pt idx="1537">
                  <c:v>71.2</c:v>
                </c:pt>
                <c:pt idx="1538">
                  <c:v>78</c:v>
                </c:pt>
                <c:pt idx="1539">
                  <c:v>74</c:v>
                </c:pt>
                <c:pt idx="1540">
                  <c:v>66</c:v>
                </c:pt>
                <c:pt idx="1541">
                  <c:v>65.400000000000006</c:v>
                </c:pt>
                <c:pt idx="1542">
                  <c:v>65.599999999999994</c:v>
                </c:pt>
                <c:pt idx="1543">
                  <c:v>65.599999999999994</c:v>
                </c:pt>
                <c:pt idx="1544">
                  <c:v>65.8</c:v>
                </c:pt>
                <c:pt idx="1545">
                  <c:v>65.599999999999994</c:v>
                </c:pt>
                <c:pt idx="1546">
                  <c:v>64.5</c:v>
                </c:pt>
                <c:pt idx="1547">
                  <c:v>64.099999999999994</c:v>
                </c:pt>
                <c:pt idx="1548">
                  <c:v>63.7</c:v>
                </c:pt>
                <c:pt idx="1549">
                  <c:v>63.3</c:v>
                </c:pt>
                <c:pt idx="1550">
                  <c:v>63.5</c:v>
                </c:pt>
                <c:pt idx="1551">
                  <c:v>63.4</c:v>
                </c:pt>
                <c:pt idx="1552">
                  <c:v>63.3</c:v>
                </c:pt>
                <c:pt idx="1553">
                  <c:v>61.5</c:v>
                </c:pt>
                <c:pt idx="1554">
                  <c:v>67</c:v>
                </c:pt>
                <c:pt idx="1555">
                  <c:v>60</c:v>
                </c:pt>
                <c:pt idx="1556">
                  <c:v>59.3</c:v>
                </c:pt>
                <c:pt idx="1557">
                  <c:v>58.4</c:v>
                </c:pt>
                <c:pt idx="1558">
                  <c:v>57.5</c:v>
                </c:pt>
                <c:pt idx="1559">
                  <c:v>56.3</c:v>
                </c:pt>
                <c:pt idx="1560">
                  <c:v>55.5</c:v>
                </c:pt>
                <c:pt idx="1561">
                  <c:v>54.9</c:v>
                </c:pt>
                <c:pt idx="1562">
                  <c:v>53.2</c:v>
                </c:pt>
                <c:pt idx="1563">
                  <c:v>51.3</c:v>
                </c:pt>
                <c:pt idx="1564">
                  <c:v>51</c:v>
                </c:pt>
                <c:pt idx="1565">
                  <c:v>48.8</c:v>
                </c:pt>
                <c:pt idx="1566">
                  <c:v>78</c:v>
                </c:pt>
                <c:pt idx="1567">
                  <c:v>71</c:v>
                </c:pt>
                <c:pt idx="1568">
                  <c:v>77</c:v>
                </c:pt>
                <c:pt idx="1569">
                  <c:v>75</c:v>
                </c:pt>
                <c:pt idx="1570">
                  <c:v>69.8</c:v>
                </c:pt>
                <c:pt idx="1571">
                  <c:v>69.2</c:v>
                </c:pt>
                <c:pt idx="1572">
                  <c:v>67.7</c:v>
                </c:pt>
                <c:pt idx="1573">
                  <c:v>67.5</c:v>
                </c:pt>
                <c:pt idx="1574">
                  <c:v>67.7</c:v>
                </c:pt>
                <c:pt idx="1575">
                  <c:v>67</c:v>
                </c:pt>
                <c:pt idx="1576">
                  <c:v>67.400000000000006</c:v>
                </c:pt>
                <c:pt idx="1577">
                  <c:v>67.599999999999994</c:v>
                </c:pt>
                <c:pt idx="1578">
                  <c:v>67.599999999999994</c:v>
                </c:pt>
                <c:pt idx="1579">
                  <c:v>67.7</c:v>
                </c:pt>
                <c:pt idx="1580">
                  <c:v>67.5</c:v>
                </c:pt>
                <c:pt idx="1581">
                  <c:v>76.8</c:v>
                </c:pt>
                <c:pt idx="1582">
                  <c:v>76.8</c:v>
                </c:pt>
                <c:pt idx="1583">
                  <c:v>76.5</c:v>
                </c:pt>
                <c:pt idx="1584">
                  <c:v>77</c:v>
                </c:pt>
                <c:pt idx="1585">
                  <c:v>76.3</c:v>
                </c:pt>
                <c:pt idx="1586">
                  <c:v>76.599999999999994</c:v>
                </c:pt>
                <c:pt idx="1587">
                  <c:v>76.400000000000006</c:v>
                </c:pt>
                <c:pt idx="1588">
                  <c:v>75.400000000000006</c:v>
                </c:pt>
                <c:pt idx="1589">
                  <c:v>76.2</c:v>
                </c:pt>
                <c:pt idx="1590">
                  <c:v>75.7</c:v>
                </c:pt>
                <c:pt idx="1591">
                  <c:v>75.400000000000006</c:v>
                </c:pt>
                <c:pt idx="1592">
                  <c:v>75.400000000000006</c:v>
                </c:pt>
                <c:pt idx="1593">
                  <c:v>75.400000000000006</c:v>
                </c:pt>
                <c:pt idx="1594">
                  <c:v>75.2</c:v>
                </c:pt>
                <c:pt idx="1595">
                  <c:v>75.099999999999994</c:v>
                </c:pt>
                <c:pt idx="1596">
                  <c:v>69.2</c:v>
                </c:pt>
                <c:pt idx="1597">
                  <c:v>69.099999999999994</c:v>
                </c:pt>
                <c:pt idx="1598">
                  <c:v>68.8</c:v>
                </c:pt>
                <c:pt idx="1599">
                  <c:v>68.5</c:v>
                </c:pt>
                <c:pt idx="1600">
                  <c:v>68.3</c:v>
                </c:pt>
                <c:pt idx="1601">
                  <c:v>68</c:v>
                </c:pt>
                <c:pt idx="1602">
                  <c:v>67.900000000000006</c:v>
                </c:pt>
                <c:pt idx="1603">
                  <c:v>67.8</c:v>
                </c:pt>
                <c:pt idx="1604">
                  <c:v>67.599999999999994</c:v>
                </c:pt>
                <c:pt idx="1605">
                  <c:v>67.3</c:v>
                </c:pt>
                <c:pt idx="1606">
                  <c:v>67.8</c:v>
                </c:pt>
                <c:pt idx="1607">
                  <c:v>67.2</c:v>
                </c:pt>
                <c:pt idx="1608">
                  <c:v>67.099999999999994</c:v>
                </c:pt>
                <c:pt idx="1609">
                  <c:v>71.7</c:v>
                </c:pt>
                <c:pt idx="1610">
                  <c:v>71.599999999999994</c:v>
                </c:pt>
                <c:pt idx="1611">
                  <c:v>71.400000000000006</c:v>
                </c:pt>
                <c:pt idx="1612">
                  <c:v>71.2</c:v>
                </c:pt>
                <c:pt idx="1613">
                  <c:v>71</c:v>
                </c:pt>
                <c:pt idx="1614">
                  <c:v>78</c:v>
                </c:pt>
                <c:pt idx="1615">
                  <c:v>75</c:v>
                </c:pt>
                <c:pt idx="1616">
                  <c:v>73</c:v>
                </c:pt>
                <c:pt idx="1617">
                  <c:v>71</c:v>
                </c:pt>
                <c:pt idx="1618">
                  <c:v>69.900000000000006</c:v>
                </c:pt>
                <c:pt idx="1619">
                  <c:v>69.599999999999994</c:v>
                </c:pt>
                <c:pt idx="1620">
                  <c:v>69.400000000000006</c:v>
                </c:pt>
                <c:pt idx="1621">
                  <c:v>69.3</c:v>
                </c:pt>
                <c:pt idx="1622">
                  <c:v>69.099999999999994</c:v>
                </c:pt>
                <c:pt idx="1623">
                  <c:v>69</c:v>
                </c:pt>
                <c:pt idx="1624">
                  <c:v>61.1</c:v>
                </c:pt>
                <c:pt idx="1625">
                  <c:v>63</c:v>
                </c:pt>
                <c:pt idx="1626">
                  <c:v>59.2</c:v>
                </c:pt>
                <c:pt idx="1627">
                  <c:v>58.2</c:v>
                </c:pt>
                <c:pt idx="1628">
                  <c:v>58</c:v>
                </c:pt>
                <c:pt idx="1629">
                  <c:v>57.4</c:v>
                </c:pt>
                <c:pt idx="1630">
                  <c:v>55.7</c:v>
                </c:pt>
                <c:pt idx="1631">
                  <c:v>52.6</c:v>
                </c:pt>
                <c:pt idx="1632">
                  <c:v>58</c:v>
                </c:pt>
                <c:pt idx="1633">
                  <c:v>49.3</c:v>
                </c:pt>
                <c:pt idx="1634">
                  <c:v>59.2</c:v>
                </c:pt>
                <c:pt idx="1635">
                  <c:v>58</c:v>
                </c:pt>
                <c:pt idx="1636">
                  <c:v>56.6</c:v>
                </c:pt>
                <c:pt idx="1637">
                  <c:v>54.9</c:v>
                </c:pt>
                <c:pt idx="1638">
                  <c:v>52.4</c:v>
                </c:pt>
                <c:pt idx="1639">
                  <c:v>50</c:v>
                </c:pt>
                <c:pt idx="1640">
                  <c:v>48.2</c:v>
                </c:pt>
                <c:pt idx="1641">
                  <c:v>46.6</c:v>
                </c:pt>
                <c:pt idx="1642">
                  <c:v>45.4</c:v>
                </c:pt>
                <c:pt idx="1643">
                  <c:v>44.6</c:v>
                </c:pt>
                <c:pt idx="1644">
                  <c:v>44.3</c:v>
                </c:pt>
                <c:pt idx="1645">
                  <c:v>44.5</c:v>
                </c:pt>
                <c:pt idx="1646">
                  <c:v>44.8</c:v>
                </c:pt>
                <c:pt idx="1647">
                  <c:v>45.3</c:v>
                </c:pt>
                <c:pt idx="1648">
                  <c:v>46</c:v>
                </c:pt>
              </c:numCache>
            </c:numRef>
          </c:yVal>
          <c:smooth val="0"/>
          <c:extLst>
            <c:ext xmlns:c16="http://schemas.microsoft.com/office/drawing/2014/chart" uri="{C3380CC4-5D6E-409C-BE32-E72D297353CC}">
              <c16:uniqueId val="{00000001-0C31-4764-9CD4-7B63B1996124}"/>
            </c:ext>
          </c:extLst>
        </c:ser>
        <c:dLbls>
          <c:showLegendKey val="0"/>
          <c:showVal val="0"/>
          <c:showCatName val="0"/>
          <c:showSerName val="0"/>
          <c:showPercent val="0"/>
          <c:showBubbleSize val="0"/>
        </c:dLbls>
        <c:axId val="1910283424"/>
        <c:axId val="1910280064"/>
      </c:scatterChart>
      <c:valAx>
        <c:axId val="1910283424"/>
        <c:scaling>
          <c:orientation val="minMax"/>
          <c:max val="89.135050397204893"/>
          <c:min val="36.470134768746007"/>
        </c:scaling>
        <c:delete val="0"/>
        <c:axPos val="b"/>
        <c:majorGridlines/>
        <c:title>
          <c:tx>
            <c:rich>
              <a:bodyPr/>
              <a:lstStyle/>
              <a:p>
                <a:pPr>
                  <a:defRPr/>
                </a:pPr>
                <a:r>
                  <a:rPr lang="en-US"/>
                  <a:t>Predicted Y</a:t>
                </a:r>
              </a:p>
            </c:rich>
          </c:tx>
          <c:overlay val="0"/>
        </c:title>
        <c:numFmt formatCode="0" sourceLinked="0"/>
        <c:majorTickMark val="out"/>
        <c:minorTickMark val="none"/>
        <c:tickLblPos val="nextTo"/>
        <c:crossAx val="1910280064"/>
        <c:crosses val="autoZero"/>
        <c:crossBetween val="midCat"/>
      </c:valAx>
      <c:valAx>
        <c:axId val="1910280064"/>
        <c:scaling>
          <c:orientation val="minMax"/>
          <c:max val="89.135050397204893"/>
          <c:min val="36.470134768746007"/>
        </c:scaling>
        <c:delete val="0"/>
        <c:axPos val="l"/>
        <c:majorGridlines/>
        <c:title>
          <c:tx>
            <c:rich>
              <a:bodyPr/>
              <a:lstStyle/>
              <a:p>
                <a:pPr>
                  <a:defRPr/>
                </a:pPr>
                <a:r>
                  <a:rPr lang="en-US"/>
                  <a:t>Actual Y</a:t>
                </a:r>
              </a:p>
            </c:rich>
          </c:tx>
          <c:overlay val="0"/>
        </c:title>
        <c:numFmt formatCode="0" sourceLinked="0"/>
        <c:majorTickMark val="out"/>
        <c:minorTickMark val="none"/>
        <c:tickLblPos val="nextTo"/>
        <c:crossAx val="191028342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Scale-Location</a:t>
            </a:r>
          </a:p>
        </c:rich>
      </c:tx>
      <c:overlay val="0"/>
      <c:spPr>
        <a:solidFill>
          <a:srgbClr val="CAEDFB"/>
        </a:solidFill>
      </c:spPr>
    </c:title>
    <c:autoTitleDeleted val="0"/>
    <c:plotArea>
      <c:layout/>
      <c:scatterChart>
        <c:scatterStyle val="lineMarker"/>
        <c:varyColors val="0"/>
        <c:ser>
          <c:idx val="0"/>
          <c:order val="0"/>
          <c:tx>
            <c:v>Scale-Location</c:v>
          </c:tx>
          <c:spPr>
            <a:ln w="38100">
              <a:noFill/>
            </a:ln>
          </c:spPr>
          <c:marker>
            <c:symbol val="diamond"/>
            <c:size val="4"/>
          </c:marker>
          <c:xVal>
            <c:numRef>
              <c:f>Regression!RegChartFitY</c:f>
              <c:numCache>
                <c:formatCode>0.0000</c:formatCode>
                <c:ptCount val="1649"/>
                <c:pt idx="0">
                  <c:v>63.208825243148453</c:v>
                </c:pt>
                <c:pt idx="1">
                  <c:v>63.3155128837898</c:v>
                </c:pt>
                <c:pt idx="2">
                  <c:v>63.190581385013246</c:v>
                </c:pt>
                <c:pt idx="3">
                  <c:v>63.029961578160005</c:v>
                </c:pt>
                <c:pt idx="4">
                  <c:v>62.434755565308066</c:v>
                </c:pt>
                <c:pt idx="5">
                  <c:v>62.060621208288715</c:v>
                </c:pt>
                <c:pt idx="6">
                  <c:v>61.542913642342043</c:v>
                </c:pt>
                <c:pt idx="7">
                  <c:v>61.151703953904835</c:v>
                </c:pt>
                <c:pt idx="8">
                  <c:v>60.361530832249926</c:v>
                </c:pt>
                <c:pt idx="9">
                  <c:v>59.895933200646468</c:v>
                </c:pt>
                <c:pt idx="10">
                  <c:v>59.71317036353333</c:v>
                </c:pt>
                <c:pt idx="11">
                  <c:v>57.409168303982227</c:v>
                </c:pt>
                <c:pt idx="12">
                  <c:v>57.69150417826279</c:v>
                </c:pt>
                <c:pt idx="13">
                  <c:v>62.814219997451467</c:v>
                </c:pt>
                <c:pt idx="14">
                  <c:v>57.298951152094432</c:v>
                </c:pt>
                <c:pt idx="15">
                  <c:v>56.666021183009462</c:v>
                </c:pt>
                <c:pt idx="16">
                  <c:v>75.880891745403332</c:v>
                </c:pt>
                <c:pt idx="17">
                  <c:v>76.899624192575914</c:v>
                </c:pt>
                <c:pt idx="18">
                  <c:v>75.551094952745061</c:v>
                </c:pt>
                <c:pt idx="19">
                  <c:v>75.38971227266957</c:v>
                </c:pt>
                <c:pt idx="20">
                  <c:v>74.407081796585118</c:v>
                </c:pt>
                <c:pt idx="21">
                  <c:v>73.364655509418071</c:v>
                </c:pt>
                <c:pt idx="22">
                  <c:v>73.184591471372585</c:v>
                </c:pt>
                <c:pt idx="23">
                  <c:v>74.283595157164399</c:v>
                </c:pt>
                <c:pt idx="24">
                  <c:v>73.673954103044807</c:v>
                </c:pt>
                <c:pt idx="25">
                  <c:v>70.313556770136856</c:v>
                </c:pt>
                <c:pt idx="26">
                  <c:v>72.631512567397678</c:v>
                </c:pt>
                <c:pt idx="27">
                  <c:v>72.753086844700448</c:v>
                </c:pt>
                <c:pt idx="28">
                  <c:v>72.35136883509432</c:v>
                </c:pt>
                <c:pt idx="29">
                  <c:v>72.435447990987953</c:v>
                </c:pt>
                <c:pt idx="30">
                  <c:v>72.175551411030924</c:v>
                </c:pt>
                <c:pt idx="31">
                  <c:v>72.259945793239169</c:v>
                </c:pt>
                <c:pt idx="32">
                  <c:v>77.019647095479513</c:v>
                </c:pt>
                <c:pt idx="33">
                  <c:v>75.453417610246106</c:v>
                </c:pt>
                <c:pt idx="34">
                  <c:v>75.271552703471258</c:v>
                </c:pt>
                <c:pt idx="35">
                  <c:v>74.671907432067016</c:v>
                </c:pt>
                <c:pt idx="36">
                  <c:v>74.084833373857037</c:v>
                </c:pt>
                <c:pt idx="37">
                  <c:v>73.422365094047322</c:v>
                </c:pt>
                <c:pt idx="38">
                  <c:v>72.53813169956041</c:v>
                </c:pt>
                <c:pt idx="39">
                  <c:v>71.251667835131187</c:v>
                </c:pt>
                <c:pt idx="40">
                  <c:v>72.545976301626666</c:v>
                </c:pt>
                <c:pt idx="41">
                  <c:v>71.351200530718671</c:v>
                </c:pt>
                <c:pt idx="42">
                  <c:v>73.092775740632845</c:v>
                </c:pt>
                <c:pt idx="43">
                  <c:v>61.960361467546349</c:v>
                </c:pt>
                <c:pt idx="44">
                  <c:v>61.772598666244235</c:v>
                </c:pt>
                <c:pt idx="45">
                  <c:v>60.516298187851568</c:v>
                </c:pt>
                <c:pt idx="46">
                  <c:v>59.450888319996992</c:v>
                </c:pt>
                <c:pt idx="47">
                  <c:v>58.296443425081719</c:v>
                </c:pt>
                <c:pt idx="48">
                  <c:v>57.180172304291204</c:v>
                </c:pt>
                <c:pt idx="49">
                  <c:v>57.352027806280105</c:v>
                </c:pt>
                <c:pt idx="50">
                  <c:v>56.767208299554213</c:v>
                </c:pt>
                <c:pt idx="51">
                  <c:v>78.648588573422259</c:v>
                </c:pt>
                <c:pt idx="52">
                  <c:v>78.642020409578208</c:v>
                </c:pt>
                <c:pt idx="53">
                  <c:v>80.487657713527653</c:v>
                </c:pt>
                <c:pt idx="54">
                  <c:v>78.643766298402426</c:v>
                </c:pt>
                <c:pt idx="55">
                  <c:v>77.650934869903935</c:v>
                </c:pt>
                <c:pt idx="56">
                  <c:v>77.877022341629498</c:v>
                </c:pt>
                <c:pt idx="57">
                  <c:v>78.030724124546182</c:v>
                </c:pt>
                <c:pt idx="58">
                  <c:v>77.240203776292333</c:v>
                </c:pt>
                <c:pt idx="59">
                  <c:v>77.086604362934182</c:v>
                </c:pt>
                <c:pt idx="60">
                  <c:v>76.920439458330847</c:v>
                </c:pt>
                <c:pt idx="61">
                  <c:v>79.064503025461576</c:v>
                </c:pt>
                <c:pt idx="62">
                  <c:v>76.795420473837794</c:v>
                </c:pt>
                <c:pt idx="63">
                  <c:v>76.995096746897815</c:v>
                </c:pt>
                <c:pt idx="64">
                  <c:v>75.034660448804431</c:v>
                </c:pt>
                <c:pt idx="65">
                  <c:v>73.132961400757196</c:v>
                </c:pt>
                <c:pt idx="66">
                  <c:v>73.087947135716405</c:v>
                </c:pt>
                <c:pt idx="67">
                  <c:v>72.837379162649256</c:v>
                </c:pt>
                <c:pt idx="68">
                  <c:v>72.339860552967764</c:v>
                </c:pt>
                <c:pt idx="69">
                  <c:v>70.406605654984787</c:v>
                </c:pt>
                <c:pt idx="70">
                  <c:v>72.543526489894958</c:v>
                </c:pt>
                <c:pt idx="71">
                  <c:v>70.842956268558183</c:v>
                </c:pt>
                <c:pt idx="72">
                  <c:v>70.805021889954475</c:v>
                </c:pt>
                <c:pt idx="73">
                  <c:v>69.240271254490409</c:v>
                </c:pt>
                <c:pt idx="74">
                  <c:v>70.464208411974667</c:v>
                </c:pt>
                <c:pt idx="75">
                  <c:v>70.293139684654406</c:v>
                </c:pt>
                <c:pt idx="76">
                  <c:v>70.19982650036313</c:v>
                </c:pt>
                <c:pt idx="77">
                  <c:v>70.49282430976389</c:v>
                </c:pt>
                <c:pt idx="78">
                  <c:v>70.569479088862593</c:v>
                </c:pt>
                <c:pt idx="79">
                  <c:v>89.135050397204893</c:v>
                </c:pt>
                <c:pt idx="80">
                  <c:v>88.462075809252781</c:v>
                </c:pt>
                <c:pt idx="81">
                  <c:v>88.244547077238238</c:v>
                </c:pt>
                <c:pt idx="82">
                  <c:v>87.529948071843776</c:v>
                </c:pt>
                <c:pt idx="83">
                  <c:v>86.280480051559465</c:v>
                </c:pt>
                <c:pt idx="84">
                  <c:v>85.096303755591634</c:v>
                </c:pt>
                <c:pt idx="85">
                  <c:v>85.590632876564314</c:v>
                </c:pt>
                <c:pt idx="86">
                  <c:v>81.864437512339919</c:v>
                </c:pt>
                <c:pt idx="87">
                  <c:v>85.402704196000087</c:v>
                </c:pt>
                <c:pt idx="88">
                  <c:v>82.746845619439824</c:v>
                </c:pt>
                <c:pt idx="89">
                  <c:v>81.324619199871734</c:v>
                </c:pt>
                <c:pt idx="90">
                  <c:v>82.636017164095577</c:v>
                </c:pt>
                <c:pt idx="91">
                  <c:v>82.097818226073429</c:v>
                </c:pt>
                <c:pt idx="92">
                  <c:v>83.768733807675986</c:v>
                </c:pt>
                <c:pt idx="93">
                  <c:v>82.358612757398717</c:v>
                </c:pt>
                <c:pt idx="94">
                  <c:v>78.234243174500534</c:v>
                </c:pt>
                <c:pt idx="95">
                  <c:v>82.748721372661763</c:v>
                </c:pt>
                <c:pt idx="96">
                  <c:v>80.995334957653156</c:v>
                </c:pt>
                <c:pt idx="97">
                  <c:v>80.913623141674378</c:v>
                </c:pt>
                <c:pt idx="98">
                  <c:v>80.997443610878847</c:v>
                </c:pt>
                <c:pt idx="99">
                  <c:v>80.112612912301174</c:v>
                </c:pt>
                <c:pt idx="100">
                  <c:v>80.889494852017791</c:v>
                </c:pt>
                <c:pt idx="101">
                  <c:v>75.946362065943916</c:v>
                </c:pt>
                <c:pt idx="102">
                  <c:v>78.539454502569924</c:v>
                </c:pt>
                <c:pt idx="103">
                  <c:v>77.95350549141547</c:v>
                </c:pt>
                <c:pt idx="104">
                  <c:v>75.592777365880551</c:v>
                </c:pt>
                <c:pt idx="105">
                  <c:v>79.824340459320709</c:v>
                </c:pt>
                <c:pt idx="106">
                  <c:v>76.316722704187725</c:v>
                </c:pt>
                <c:pt idx="107">
                  <c:v>76.015107729691238</c:v>
                </c:pt>
                <c:pt idx="108">
                  <c:v>73.251341091468063</c:v>
                </c:pt>
                <c:pt idx="109">
                  <c:v>71.138713648393363</c:v>
                </c:pt>
                <c:pt idx="110">
                  <c:v>72.500258474552695</c:v>
                </c:pt>
                <c:pt idx="111">
                  <c:v>72.183736730480391</c:v>
                </c:pt>
                <c:pt idx="112">
                  <c:v>74.293502578678201</c:v>
                </c:pt>
                <c:pt idx="113">
                  <c:v>71.672298130521966</c:v>
                </c:pt>
                <c:pt idx="114">
                  <c:v>71.527488597717962</c:v>
                </c:pt>
                <c:pt idx="115">
                  <c:v>73.47541650571857</c:v>
                </c:pt>
                <c:pt idx="116">
                  <c:v>69.560005254457963</c:v>
                </c:pt>
                <c:pt idx="117">
                  <c:v>70.411010792284401</c:v>
                </c:pt>
                <c:pt idx="118">
                  <c:v>70.447768324413175</c:v>
                </c:pt>
                <c:pt idx="119">
                  <c:v>69.916679038801206</c:v>
                </c:pt>
                <c:pt idx="120">
                  <c:v>69.199861886918754</c:v>
                </c:pt>
                <c:pt idx="121">
                  <c:v>67.361494457394471</c:v>
                </c:pt>
                <c:pt idx="122">
                  <c:v>67.07146729121061</c:v>
                </c:pt>
                <c:pt idx="123">
                  <c:v>66.985145049866233</c:v>
                </c:pt>
                <c:pt idx="124">
                  <c:v>68.21006943635598</c:v>
                </c:pt>
                <c:pt idx="125">
                  <c:v>65.591682633988185</c:v>
                </c:pt>
                <c:pt idx="126">
                  <c:v>64.961599021740781</c:v>
                </c:pt>
                <c:pt idx="127">
                  <c:v>64.899818245409236</c:v>
                </c:pt>
                <c:pt idx="128">
                  <c:v>65.416260199914404</c:v>
                </c:pt>
                <c:pt idx="129">
                  <c:v>65.189395092438417</c:v>
                </c:pt>
                <c:pt idx="130">
                  <c:v>64.691270308388482</c:v>
                </c:pt>
                <c:pt idx="131">
                  <c:v>64.849754314425525</c:v>
                </c:pt>
                <c:pt idx="132">
                  <c:v>63.670675057973824</c:v>
                </c:pt>
                <c:pt idx="133">
                  <c:v>75.286424249742623</c:v>
                </c:pt>
                <c:pt idx="134">
                  <c:v>78.207081872918479</c:v>
                </c:pt>
                <c:pt idx="135">
                  <c:v>72.668602005745583</c:v>
                </c:pt>
                <c:pt idx="136">
                  <c:v>73.962201694514192</c:v>
                </c:pt>
                <c:pt idx="137">
                  <c:v>73.862674657235658</c:v>
                </c:pt>
                <c:pt idx="138">
                  <c:v>73.908547294801167</c:v>
                </c:pt>
                <c:pt idx="139">
                  <c:v>73.536540365579086</c:v>
                </c:pt>
                <c:pt idx="140">
                  <c:v>72.497666152018994</c:v>
                </c:pt>
                <c:pt idx="141">
                  <c:v>72.504960244220172</c:v>
                </c:pt>
                <c:pt idx="142">
                  <c:v>72.053729891188112</c:v>
                </c:pt>
                <c:pt idx="143">
                  <c:v>71.680600960271306</c:v>
                </c:pt>
                <c:pt idx="144">
                  <c:v>69.859479689865026</c:v>
                </c:pt>
                <c:pt idx="145">
                  <c:v>70.790551380885589</c:v>
                </c:pt>
                <c:pt idx="146">
                  <c:v>70.662210205907684</c:v>
                </c:pt>
                <c:pt idx="147">
                  <c:v>70.853028311410043</c:v>
                </c:pt>
                <c:pt idx="148">
                  <c:v>81.464204337212934</c:v>
                </c:pt>
                <c:pt idx="149">
                  <c:v>78.433261007092568</c:v>
                </c:pt>
                <c:pt idx="150">
                  <c:v>78.358670494532007</c:v>
                </c:pt>
                <c:pt idx="151">
                  <c:v>79.42102412326858</c:v>
                </c:pt>
                <c:pt idx="152">
                  <c:v>77.895657026659151</c:v>
                </c:pt>
                <c:pt idx="153">
                  <c:v>77.740523790259402</c:v>
                </c:pt>
                <c:pt idx="154">
                  <c:v>81.402090688711596</c:v>
                </c:pt>
                <c:pt idx="155">
                  <c:v>76.477144739172871</c:v>
                </c:pt>
                <c:pt idx="156">
                  <c:v>78.631793296255267</c:v>
                </c:pt>
                <c:pt idx="157">
                  <c:v>78.292744840117621</c:v>
                </c:pt>
                <c:pt idx="158">
                  <c:v>83.127490250224241</c:v>
                </c:pt>
                <c:pt idx="159">
                  <c:v>80.600010886344776</c:v>
                </c:pt>
                <c:pt idx="160">
                  <c:v>80.928499012667501</c:v>
                </c:pt>
                <c:pt idx="161">
                  <c:v>83.297166091666483</c:v>
                </c:pt>
                <c:pt idx="162">
                  <c:v>81.585380533455549</c:v>
                </c:pt>
                <c:pt idx="163">
                  <c:v>70.345704648992168</c:v>
                </c:pt>
                <c:pt idx="164">
                  <c:v>74.592637259796277</c:v>
                </c:pt>
                <c:pt idx="165">
                  <c:v>71.330094673221339</c:v>
                </c:pt>
                <c:pt idx="166">
                  <c:v>71.010891897806616</c:v>
                </c:pt>
                <c:pt idx="167">
                  <c:v>71.16297214969849</c:v>
                </c:pt>
                <c:pt idx="168">
                  <c:v>71.400385599879343</c:v>
                </c:pt>
                <c:pt idx="169">
                  <c:v>71.28509671563009</c:v>
                </c:pt>
                <c:pt idx="170">
                  <c:v>71.056901886686816</c:v>
                </c:pt>
                <c:pt idx="171">
                  <c:v>70.623641556897681</c:v>
                </c:pt>
                <c:pt idx="172">
                  <c:v>70.837683456495199</c:v>
                </c:pt>
                <c:pt idx="173">
                  <c:v>70.411647829799605</c:v>
                </c:pt>
                <c:pt idx="174">
                  <c:v>72.728259432021474</c:v>
                </c:pt>
                <c:pt idx="175">
                  <c:v>69.874743825314042</c:v>
                </c:pt>
                <c:pt idx="176">
                  <c:v>72.764532768930181</c:v>
                </c:pt>
                <c:pt idx="177">
                  <c:v>68.401674614566389</c:v>
                </c:pt>
                <c:pt idx="178">
                  <c:v>64.303044134504518</c:v>
                </c:pt>
                <c:pt idx="179">
                  <c:v>63.789243127499653</c:v>
                </c:pt>
                <c:pt idx="180">
                  <c:v>62.251081998068031</c:v>
                </c:pt>
                <c:pt idx="181">
                  <c:v>63.093273622293744</c:v>
                </c:pt>
                <c:pt idx="182">
                  <c:v>62.692150681843799</c:v>
                </c:pt>
                <c:pt idx="183">
                  <c:v>61.731165192065411</c:v>
                </c:pt>
                <c:pt idx="184">
                  <c:v>61.522571065252897</c:v>
                </c:pt>
                <c:pt idx="185">
                  <c:v>61.229665984709825</c:v>
                </c:pt>
                <c:pt idx="186">
                  <c:v>60.898788052468696</c:v>
                </c:pt>
                <c:pt idx="187">
                  <c:v>59.345618860754222</c:v>
                </c:pt>
                <c:pt idx="188">
                  <c:v>59.462652916617678</c:v>
                </c:pt>
                <c:pt idx="189">
                  <c:v>59.57607228614841</c:v>
                </c:pt>
                <c:pt idx="190">
                  <c:v>59.47376665244861</c:v>
                </c:pt>
                <c:pt idx="191">
                  <c:v>68.040353052262205</c:v>
                </c:pt>
                <c:pt idx="192">
                  <c:v>67.809722283227856</c:v>
                </c:pt>
                <c:pt idx="193">
                  <c:v>67.444987879520269</c:v>
                </c:pt>
                <c:pt idx="194">
                  <c:v>67.047411563137629</c:v>
                </c:pt>
                <c:pt idx="195">
                  <c:v>60.336003665490722</c:v>
                </c:pt>
                <c:pt idx="196">
                  <c:v>60.449508780419279</c:v>
                </c:pt>
                <c:pt idx="197">
                  <c:v>60.219860532240368</c:v>
                </c:pt>
                <c:pt idx="198">
                  <c:v>59.707096538506647</c:v>
                </c:pt>
                <c:pt idx="199">
                  <c:v>59.036618022293261</c:v>
                </c:pt>
                <c:pt idx="200">
                  <c:v>58.450719678639828</c:v>
                </c:pt>
                <c:pt idx="201">
                  <c:v>57.038598602188877</c:v>
                </c:pt>
                <c:pt idx="202">
                  <c:v>57.338703620639635</c:v>
                </c:pt>
                <c:pt idx="203">
                  <c:v>57.012328736148596</c:v>
                </c:pt>
                <c:pt idx="204">
                  <c:v>60.681617043962696</c:v>
                </c:pt>
                <c:pt idx="205">
                  <c:v>55.811662197152501</c:v>
                </c:pt>
                <c:pt idx="206">
                  <c:v>75.486709412624165</c:v>
                </c:pt>
                <c:pt idx="207">
                  <c:v>76.488054142665405</c:v>
                </c:pt>
                <c:pt idx="208">
                  <c:v>75.071890024656199</c:v>
                </c:pt>
                <c:pt idx="209">
                  <c:v>74.08262656921886</c:v>
                </c:pt>
                <c:pt idx="210">
                  <c:v>73.671801785146272</c:v>
                </c:pt>
                <c:pt idx="211">
                  <c:v>72.882018140882252</c:v>
                </c:pt>
                <c:pt idx="212">
                  <c:v>73.621418756262358</c:v>
                </c:pt>
                <c:pt idx="213">
                  <c:v>74.743046547302697</c:v>
                </c:pt>
                <c:pt idx="214">
                  <c:v>75.092487909267433</c:v>
                </c:pt>
                <c:pt idx="215">
                  <c:v>66.076173891468528</c:v>
                </c:pt>
                <c:pt idx="216">
                  <c:v>66.071430513913299</c:v>
                </c:pt>
                <c:pt idx="217">
                  <c:v>68.944127606320293</c:v>
                </c:pt>
                <c:pt idx="218">
                  <c:v>68.03006861974859</c:v>
                </c:pt>
                <c:pt idx="219">
                  <c:v>71.900556507384564</c:v>
                </c:pt>
                <c:pt idx="220">
                  <c:v>65.713003072525851</c:v>
                </c:pt>
                <c:pt idx="221">
                  <c:v>64.7321087894464</c:v>
                </c:pt>
                <c:pt idx="222">
                  <c:v>62.630765807369279</c:v>
                </c:pt>
                <c:pt idx="223">
                  <c:v>60.034293154751317</c:v>
                </c:pt>
                <c:pt idx="224">
                  <c:v>59.349972507914281</c:v>
                </c:pt>
                <c:pt idx="225">
                  <c:v>57.404953062800246</c:v>
                </c:pt>
                <c:pt idx="226">
                  <c:v>53.559777618621695</c:v>
                </c:pt>
                <c:pt idx="227">
                  <c:v>48.832038164437478</c:v>
                </c:pt>
                <c:pt idx="228">
                  <c:v>46.710904783330008</c:v>
                </c:pt>
                <c:pt idx="229">
                  <c:v>44.353241703652202</c:v>
                </c:pt>
                <c:pt idx="230">
                  <c:v>42.678705693959884</c:v>
                </c:pt>
                <c:pt idx="231">
                  <c:v>43.164314660505681</c:v>
                </c:pt>
                <c:pt idx="232">
                  <c:v>75.699648912159105</c:v>
                </c:pt>
                <c:pt idx="233">
                  <c:v>75.170319356348216</c:v>
                </c:pt>
                <c:pt idx="234">
                  <c:v>75.115631818640651</c:v>
                </c:pt>
                <c:pt idx="235">
                  <c:v>74.839097307552365</c:v>
                </c:pt>
                <c:pt idx="236">
                  <c:v>74.47446072224291</c:v>
                </c:pt>
                <c:pt idx="237">
                  <c:v>74.22517627489762</c:v>
                </c:pt>
                <c:pt idx="238">
                  <c:v>72.325296367796</c:v>
                </c:pt>
                <c:pt idx="239">
                  <c:v>73.861212986234079</c:v>
                </c:pt>
                <c:pt idx="240">
                  <c:v>73.865171062139794</c:v>
                </c:pt>
                <c:pt idx="241">
                  <c:v>73.695811167955213</c:v>
                </c:pt>
                <c:pt idx="242">
                  <c:v>76.388970644878995</c:v>
                </c:pt>
                <c:pt idx="243">
                  <c:v>74.463266272897357</c:v>
                </c:pt>
                <c:pt idx="244">
                  <c:v>74.392705010276472</c:v>
                </c:pt>
                <c:pt idx="245">
                  <c:v>74.088976927288272</c:v>
                </c:pt>
                <c:pt idx="246">
                  <c:v>73.739853696162115</c:v>
                </c:pt>
                <c:pt idx="247">
                  <c:v>75.334475793213585</c:v>
                </c:pt>
                <c:pt idx="248">
                  <c:v>77.107616598194596</c:v>
                </c:pt>
                <c:pt idx="249">
                  <c:v>75.117480696702742</c:v>
                </c:pt>
                <c:pt idx="250">
                  <c:v>74.892167515970399</c:v>
                </c:pt>
                <c:pt idx="251">
                  <c:v>74.271007612999014</c:v>
                </c:pt>
                <c:pt idx="252">
                  <c:v>74.136658133939093</c:v>
                </c:pt>
                <c:pt idx="253">
                  <c:v>73.825028179973629</c:v>
                </c:pt>
                <c:pt idx="254">
                  <c:v>71.785102245753492</c:v>
                </c:pt>
                <c:pt idx="255">
                  <c:v>71.651849845121063</c:v>
                </c:pt>
                <c:pt idx="256">
                  <c:v>75.909113970270425</c:v>
                </c:pt>
                <c:pt idx="257">
                  <c:v>73.188023745858004</c:v>
                </c:pt>
                <c:pt idx="258">
                  <c:v>72.548371202508775</c:v>
                </c:pt>
                <c:pt idx="259">
                  <c:v>72.476575960071841</c:v>
                </c:pt>
                <c:pt idx="260">
                  <c:v>74.700883598671425</c:v>
                </c:pt>
                <c:pt idx="261">
                  <c:v>72.128480528654805</c:v>
                </c:pt>
                <c:pt idx="262">
                  <c:v>60.442904251276012</c:v>
                </c:pt>
                <c:pt idx="263">
                  <c:v>63.91657550460971</c:v>
                </c:pt>
                <c:pt idx="264">
                  <c:v>57.884371604687686</c:v>
                </c:pt>
                <c:pt idx="265">
                  <c:v>57.902384347695566</c:v>
                </c:pt>
                <c:pt idx="266">
                  <c:v>57.318056306842209</c:v>
                </c:pt>
                <c:pt idx="267">
                  <c:v>56.841626063840444</c:v>
                </c:pt>
                <c:pt idx="268">
                  <c:v>56.315520900283936</c:v>
                </c:pt>
                <c:pt idx="269">
                  <c:v>55.404343569821492</c:v>
                </c:pt>
                <c:pt idx="270">
                  <c:v>59.354304835481038</c:v>
                </c:pt>
                <c:pt idx="271">
                  <c:v>63.416998846931619</c:v>
                </c:pt>
                <c:pt idx="272">
                  <c:v>67.64912307997804</c:v>
                </c:pt>
                <c:pt idx="273">
                  <c:v>62.522610959958563</c:v>
                </c:pt>
                <c:pt idx="274">
                  <c:v>61.565901554337913</c:v>
                </c:pt>
                <c:pt idx="275">
                  <c:v>65.513027816041046</c:v>
                </c:pt>
                <c:pt idx="276">
                  <c:v>59.10655765712886</c:v>
                </c:pt>
                <c:pt idx="277">
                  <c:v>63.1173592984875</c:v>
                </c:pt>
                <c:pt idx="278">
                  <c:v>56.336493851142251</c:v>
                </c:pt>
                <c:pt idx="279">
                  <c:v>55.427428442465313</c:v>
                </c:pt>
                <c:pt idx="280">
                  <c:v>54.398836800937502</c:v>
                </c:pt>
                <c:pt idx="281">
                  <c:v>53.214940520280933</c:v>
                </c:pt>
                <c:pt idx="282">
                  <c:v>71.261256692671623</c:v>
                </c:pt>
                <c:pt idx="283">
                  <c:v>73.89111489422514</c:v>
                </c:pt>
                <c:pt idx="284">
                  <c:v>71.443580591990411</c:v>
                </c:pt>
                <c:pt idx="285">
                  <c:v>69.56507290789429</c:v>
                </c:pt>
                <c:pt idx="286">
                  <c:v>70.755906533912224</c:v>
                </c:pt>
                <c:pt idx="287">
                  <c:v>70.371959818782457</c:v>
                </c:pt>
                <c:pt idx="288">
                  <c:v>70.109189205591591</c:v>
                </c:pt>
                <c:pt idx="289">
                  <c:v>69.502421892181772</c:v>
                </c:pt>
                <c:pt idx="290">
                  <c:v>69.285163265165039</c:v>
                </c:pt>
                <c:pt idx="291">
                  <c:v>68.280403802709628</c:v>
                </c:pt>
                <c:pt idx="292">
                  <c:v>70.259237783517563</c:v>
                </c:pt>
                <c:pt idx="293">
                  <c:v>68.203997897705932</c:v>
                </c:pt>
                <c:pt idx="294">
                  <c:v>68.447963521098799</c:v>
                </c:pt>
                <c:pt idx="295">
                  <c:v>67.332002044820101</c:v>
                </c:pt>
                <c:pt idx="296">
                  <c:v>66.738035039300399</c:v>
                </c:pt>
                <c:pt idx="297">
                  <c:v>66.676508853578071</c:v>
                </c:pt>
                <c:pt idx="298">
                  <c:v>69.334927034849002</c:v>
                </c:pt>
                <c:pt idx="299">
                  <c:v>66.138830018146876</c:v>
                </c:pt>
                <c:pt idx="300">
                  <c:v>66.078355082197419</c:v>
                </c:pt>
                <c:pt idx="301">
                  <c:v>65.748010094313472</c:v>
                </c:pt>
                <c:pt idx="302">
                  <c:v>67.8583682702684</c:v>
                </c:pt>
                <c:pt idx="303">
                  <c:v>63.062700414581599</c:v>
                </c:pt>
                <c:pt idx="304">
                  <c:v>61.405282868164043</c:v>
                </c:pt>
                <c:pt idx="305">
                  <c:v>61.210489175469327</c:v>
                </c:pt>
                <c:pt idx="306">
                  <c:v>60.724410314593079</c:v>
                </c:pt>
                <c:pt idx="307">
                  <c:v>58.978079544041556</c:v>
                </c:pt>
                <c:pt idx="308">
                  <c:v>64.697177960119788</c:v>
                </c:pt>
                <c:pt idx="309">
                  <c:v>57.304873130918267</c:v>
                </c:pt>
                <c:pt idx="310">
                  <c:v>57.276040183166245</c:v>
                </c:pt>
                <c:pt idx="311">
                  <c:v>55.971375958088437</c:v>
                </c:pt>
                <c:pt idx="312">
                  <c:v>55.967529532075041</c:v>
                </c:pt>
                <c:pt idx="313">
                  <c:v>61.416144542242627</c:v>
                </c:pt>
                <c:pt idx="314">
                  <c:v>78.714715455059235</c:v>
                </c:pt>
                <c:pt idx="315">
                  <c:v>83.001603730281104</c:v>
                </c:pt>
                <c:pt idx="316">
                  <c:v>83.369370198759015</c:v>
                </c:pt>
                <c:pt idx="317">
                  <c:v>79.13473100464283</c:v>
                </c:pt>
                <c:pt idx="318">
                  <c:v>84.092328241320743</c:v>
                </c:pt>
                <c:pt idx="319">
                  <c:v>79.537459367928506</c:v>
                </c:pt>
                <c:pt idx="320">
                  <c:v>82.13380118081615</c:v>
                </c:pt>
                <c:pt idx="321">
                  <c:v>82.035413543983168</c:v>
                </c:pt>
                <c:pt idx="322">
                  <c:v>79.414028114607476</c:v>
                </c:pt>
                <c:pt idx="323">
                  <c:v>81.820837397260135</c:v>
                </c:pt>
                <c:pt idx="324">
                  <c:v>79.520223135340729</c:v>
                </c:pt>
                <c:pt idx="325">
                  <c:v>79.05975877334329</c:v>
                </c:pt>
                <c:pt idx="326">
                  <c:v>54.788883058895927</c:v>
                </c:pt>
                <c:pt idx="327">
                  <c:v>54.096432578843988</c:v>
                </c:pt>
                <c:pt idx="328">
                  <c:v>54.614793181963925</c:v>
                </c:pt>
                <c:pt idx="329">
                  <c:v>53.157630252875975</c:v>
                </c:pt>
                <c:pt idx="330">
                  <c:v>52.549403052311519</c:v>
                </c:pt>
                <c:pt idx="331">
                  <c:v>52.335995810323055</c:v>
                </c:pt>
                <c:pt idx="332">
                  <c:v>56.013333415618291</c:v>
                </c:pt>
                <c:pt idx="333">
                  <c:v>55.829753490840929</c:v>
                </c:pt>
                <c:pt idx="334">
                  <c:v>55.142697854547407</c:v>
                </c:pt>
                <c:pt idx="335">
                  <c:v>54.211283405071342</c:v>
                </c:pt>
                <c:pt idx="336">
                  <c:v>54.360722286014671</c:v>
                </c:pt>
                <c:pt idx="337">
                  <c:v>58.994569813160645</c:v>
                </c:pt>
                <c:pt idx="338">
                  <c:v>52.231414196872024</c:v>
                </c:pt>
                <c:pt idx="339">
                  <c:v>79.334042122153576</c:v>
                </c:pt>
                <c:pt idx="340">
                  <c:v>78.446863874993596</c:v>
                </c:pt>
                <c:pt idx="341">
                  <c:v>77.042654074295257</c:v>
                </c:pt>
                <c:pt idx="342">
                  <c:v>77.224787578563081</c:v>
                </c:pt>
                <c:pt idx="343">
                  <c:v>75.035615894424296</c:v>
                </c:pt>
                <c:pt idx="344">
                  <c:v>76.966890544062508</c:v>
                </c:pt>
                <c:pt idx="345">
                  <c:v>76.815842395341505</c:v>
                </c:pt>
                <c:pt idx="346">
                  <c:v>77.679638626805783</c:v>
                </c:pt>
                <c:pt idx="347">
                  <c:v>76.801914080018832</c:v>
                </c:pt>
                <c:pt idx="348">
                  <c:v>74.816036432855341</c:v>
                </c:pt>
                <c:pt idx="349">
                  <c:v>73.502162833440977</c:v>
                </c:pt>
                <c:pt idx="350">
                  <c:v>73.668048661359549</c:v>
                </c:pt>
                <c:pt idx="351">
                  <c:v>74.824185835722005</c:v>
                </c:pt>
                <c:pt idx="352">
                  <c:v>74.3340347238411</c:v>
                </c:pt>
                <c:pt idx="353">
                  <c:v>74.170088986603332</c:v>
                </c:pt>
                <c:pt idx="354">
                  <c:v>73.219494241802181</c:v>
                </c:pt>
                <c:pt idx="355">
                  <c:v>72.930145162447019</c:v>
                </c:pt>
                <c:pt idx="356">
                  <c:v>72.463737717266497</c:v>
                </c:pt>
                <c:pt idx="357">
                  <c:v>71.821471371966865</c:v>
                </c:pt>
                <c:pt idx="358">
                  <c:v>73.363142244649495</c:v>
                </c:pt>
                <c:pt idx="359">
                  <c:v>73.070367051538057</c:v>
                </c:pt>
                <c:pt idx="360">
                  <c:v>72.994754685424823</c:v>
                </c:pt>
                <c:pt idx="361">
                  <c:v>72.198803653071877</c:v>
                </c:pt>
                <c:pt idx="362">
                  <c:v>69.673043582690966</c:v>
                </c:pt>
                <c:pt idx="363">
                  <c:v>72.91458303236854</c:v>
                </c:pt>
                <c:pt idx="364">
                  <c:v>73.148262560540218</c:v>
                </c:pt>
                <c:pt idx="365">
                  <c:v>73.686061461134727</c:v>
                </c:pt>
                <c:pt idx="366">
                  <c:v>72.832658311371489</c:v>
                </c:pt>
                <c:pt idx="367">
                  <c:v>74.635537467781489</c:v>
                </c:pt>
                <c:pt idx="368">
                  <c:v>74.752777513787592</c:v>
                </c:pt>
                <c:pt idx="369">
                  <c:v>72.286777339223349</c:v>
                </c:pt>
                <c:pt idx="370">
                  <c:v>71.739116254608405</c:v>
                </c:pt>
                <c:pt idx="371">
                  <c:v>71.021886651704165</c:v>
                </c:pt>
                <c:pt idx="372">
                  <c:v>69.204098677435127</c:v>
                </c:pt>
                <c:pt idx="373">
                  <c:v>70.490689912460439</c:v>
                </c:pt>
                <c:pt idx="374">
                  <c:v>73.246399879818128</c:v>
                </c:pt>
                <c:pt idx="375">
                  <c:v>70.431116369770947</c:v>
                </c:pt>
                <c:pt idx="376">
                  <c:v>69.584831279432606</c:v>
                </c:pt>
                <c:pt idx="377">
                  <c:v>70.134864694549037</c:v>
                </c:pt>
                <c:pt idx="378">
                  <c:v>69.543495831122826</c:v>
                </c:pt>
                <c:pt idx="379">
                  <c:v>65.69652653804954</c:v>
                </c:pt>
                <c:pt idx="380">
                  <c:v>65.582893692543891</c:v>
                </c:pt>
                <c:pt idx="381">
                  <c:v>65.428517218383817</c:v>
                </c:pt>
                <c:pt idx="382">
                  <c:v>65.115228925683553</c:v>
                </c:pt>
                <c:pt idx="383">
                  <c:v>64.662444307945847</c:v>
                </c:pt>
                <c:pt idx="384">
                  <c:v>63.92299434399439</c:v>
                </c:pt>
                <c:pt idx="385">
                  <c:v>63.477979890500706</c:v>
                </c:pt>
                <c:pt idx="386">
                  <c:v>63.740156125928699</c:v>
                </c:pt>
                <c:pt idx="387">
                  <c:v>63.256512753590791</c:v>
                </c:pt>
                <c:pt idx="388">
                  <c:v>58.813615424845807</c:v>
                </c:pt>
                <c:pt idx="389">
                  <c:v>57.271822159748758</c:v>
                </c:pt>
                <c:pt idx="390">
                  <c:v>75.518961664317757</c:v>
                </c:pt>
                <c:pt idx="391">
                  <c:v>75.340200370442716</c:v>
                </c:pt>
                <c:pt idx="392">
                  <c:v>75.395972568543769</c:v>
                </c:pt>
                <c:pt idx="393">
                  <c:v>75.585400318682531</c:v>
                </c:pt>
                <c:pt idx="394">
                  <c:v>76.867069478658237</c:v>
                </c:pt>
                <c:pt idx="395">
                  <c:v>73.579983623174087</c:v>
                </c:pt>
                <c:pt idx="396">
                  <c:v>73.493423149787404</c:v>
                </c:pt>
                <c:pt idx="397">
                  <c:v>73.768335078815554</c:v>
                </c:pt>
                <c:pt idx="398">
                  <c:v>75.211908150423071</c:v>
                </c:pt>
                <c:pt idx="399">
                  <c:v>72.482214103208108</c:v>
                </c:pt>
                <c:pt idx="400">
                  <c:v>72.926189418322636</c:v>
                </c:pt>
                <c:pt idx="401">
                  <c:v>74.776566277370279</c:v>
                </c:pt>
                <c:pt idx="402">
                  <c:v>72.531820274250435</c:v>
                </c:pt>
                <c:pt idx="403">
                  <c:v>74.608753917922556</c:v>
                </c:pt>
                <c:pt idx="404">
                  <c:v>71.275556713720007</c:v>
                </c:pt>
                <c:pt idx="405">
                  <c:v>77.380376522070605</c:v>
                </c:pt>
                <c:pt idx="406">
                  <c:v>77.167727031719963</c:v>
                </c:pt>
                <c:pt idx="407">
                  <c:v>78.278971848979708</c:v>
                </c:pt>
                <c:pt idx="408">
                  <c:v>78.112819714702283</c:v>
                </c:pt>
                <c:pt idx="409">
                  <c:v>75.162376816314691</c:v>
                </c:pt>
                <c:pt idx="410">
                  <c:v>75.974630291027637</c:v>
                </c:pt>
                <c:pt idx="411">
                  <c:v>76.272044598093046</c:v>
                </c:pt>
                <c:pt idx="412">
                  <c:v>75.991082885244211</c:v>
                </c:pt>
                <c:pt idx="413">
                  <c:v>77.30157928100023</c:v>
                </c:pt>
                <c:pt idx="414">
                  <c:v>76.607390363693327</c:v>
                </c:pt>
                <c:pt idx="415">
                  <c:v>77.571278730883137</c:v>
                </c:pt>
                <c:pt idx="416">
                  <c:v>77.663701689344791</c:v>
                </c:pt>
                <c:pt idx="417">
                  <c:v>77.10751662703619</c:v>
                </c:pt>
                <c:pt idx="418">
                  <c:v>77.521050208890003</c:v>
                </c:pt>
                <c:pt idx="419">
                  <c:v>76.031856878801676</c:v>
                </c:pt>
                <c:pt idx="420">
                  <c:v>76.771725178143527</c:v>
                </c:pt>
                <c:pt idx="421">
                  <c:v>76.41328353287949</c:v>
                </c:pt>
                <c:pt idx="422">
                  <c:v>76.420726850461349</c:v>
                </c:pt>
                <c:pt idx="423">
                  <c:v>76.192597371964752</c:v>
                </c:pt>
                <c:pt idx="424">
                  <c:v>75.053360708583924</c:v>
                </c:pt>
                <c:pt idx="425">
                  <c:v>74.912056076950918</c:v>
                </c:pt>
                <c:pt idx="426">
                  <c:v>74.17693365883639</c:v>
                </c:pt>
                <c:pt idx="427">
                  <c:v>75.809059036220461</c:v>
                </c:pt>
                <c:pt idx="428">
                  <c:v>60.490810355843912</c:v>
                </c:pt>
                <c:pt idx="429">
                  <c:v>61.062468068814496</c:v>
                </c:pt>
                <c:pt idx="430">
                  <c:v>60.924465103980531</c:v>
                </c:pt>
                <c:pt idx="431">
                  <c:v>60.032757791553635</c:v>
                </c:pt>
                <c:pt idx="432">
                  <c:v>59.405688892260159</c:v>
                </c:pt>
                <c:pt idx="433">
                  <c:v>58.989879555349859</c:v>
                </c:pt>
                <c:pt idx="434">
                  <c:v>58.423853157542403</c:v>
                </c:pt>
                <c:pt idx="435">
                  <c:v>56.946177609162518</c:v>
                </c:pt>
                <c:pt idx="436">
                  <c:v>72.362190954979496</c:v>
                </c:pt>
                <c:pt idx="437">
                  <c:v>72.680056264818617</c:v>
                </c:pt>
                <c:pt idx="438">
                  <c:v>72.25490716116731</c:v>
                </c:pt>
                <c:pt idx="439">
                  <c:v>74.973888378657321</c:v>
                </c:pt>
                <c:pt idx="440">
                  <c:v>71.6859903783851</c:v>
                </c:pt>
                <c:pt idx="441">
                  <c:v>71.932283516959941</c:v>
                </c:pt>
                <c:pt idx="442">
                  <c:v>70.943839818319333</c:v>
                </c:pt>
                <c:pt idx="443">
                  <c:v>69.224600460163003</c:v>
                </c:pt>
                <c:pt idx="444">
                  <c:v>70.433803394599735</c:v>
                </c:pt>
                <c:pt idx="445">
                  <c:v>72.687286249600305</c:v>
                </c:pt>
                <c:pt idx="446">
                  <c:v>69.090654426380226</c:v>
                </c:pt>
                <c:pt idx="447">
                  <c:v>72.197670621291763</c:v>
                </c:pt>
                <c:pt idx="448">
                  <c:v>69.228105814518401</c:v>
                </c:pt>
                <c:pt idx="449">
                  <c:v>69.03807601231847</c:v>
                </c:pt>
                <c:pt idx="450">
                  <c:v>68.992296293966589</c:v>
                </c:pt>
                <c:pt idx="451">
                  <c:v>74.555427957662758</c:v>
                </c:pt>
                <c:pt idx="452">
                  <c:v>73.631149122620073</c:v>
                </c:pt>
                <c:pt idx="453">
                  <c:v>73.326117042622712</c:v>
                </c:pt>
                <c:pt idx="454">
                  <c:v>73.221732485180624</c:v>
                </c:pt>
                <c:pt idx="455">
                  <c:v>72.004482180651479</c:v>
                </c:pt>
                <c:pt idx="456">
                  <c:v>71.46119683031695</c:v>
                </c:pt>
                <c:pt idx="457">
                  <c:v>72.735886086627985</c:v>
                </c:pt>
                <c:pt idx="458">
                  <c:v>74.585358592918851</c:v>
                </c:pt>
                <c:pt idx="459">
                  <c:v>72.263396367033124</c:v>
                </c:pt>
                <c:pt idx="460">
                  <c:v>72.00446227298491</c:v>
                </c:pt>
                <c:pt idx="461">
                  <c:v>71.251144935174494</c:v>
                </c:pt>
                <c:pt idx="462">
                  <c:v>71.710066527100324</c:v>
                </c:pt>
                <c:pt idx="463">
                  <c:v>71.375638247805057</c:v>
                </c:pt>
                <c:pt idx="464">
                  <c:v>70.535622734034433</c:v>
                </c:pt>
                <c:pt idx="465">
                  <c:v>71.086126691067591</c:v>
                </c:pt>
                <c:pt idx="466">
                  <c:v>72.446021183718926</c:v>
                </c:pt>
                <c:pt idx="467">
                  <c:v>72.348920118752119</c:v>
                </c:pt>
                <c:pt idx="468">
                  <c:v>72.242979817634051</c:v>
                </c:pt>
                <c:pt idx="469">
                  <c:v>71.050122618241957</c:v>
                </c:pt>
                <c:pt idx="470">
                  <c:v>71.602019290814184</c:v>
                </c:pt>
                <c:pt idx="471">
                  <c:v>74.323114900954408</c:v>
                </c:pt>
                <c:pt idx="472">
                  <c:v>71.718461794073988</c:v>
                </c:pt>
                <c:pt idx="473">
                  <c:v>72.635968518719693</c:v>
                </c:pt>
                <c:pt idx="474">
                  <c:v>69.500561896789193</c:v>
                </c:pt>
                <c:pt idx="475">
                  <c:v>70.803313704431019</c:v>
                </c:pt>
                <c:pt idx="476">
                  <c:v>69.008866329086459</c:v>
                </c:pt>
                <c:pt idx="477">
                  <c:v>73.032490077942612</c:v>
                </c:pt>
                <c:pt idx="478">
                  <c:v>72.456300214140185</c:v>
                </c:pt>
                <c:pt idx="479">
                  <c:v>69.454539579999164</c:v>
                </c:pt>
                <c:pt idx="480">
                  <c:v>69.032429662115931</c:v>
                </c:pt>
                <c:pt idx="481">
                  <c:v>65.425127731176318</c:v>
                </c:pt>
                <c:pt idx="482">
                  <c:v>58.410606954093055</c:v>
                </c:pt>
                <c:pt idx="483">
                  <c:v>56.626487696115092</c:v>
                </c:pt>
                <c:pt idx="484">
                  <c:v>57.781043819375867</c:v>
                </c:pt>
                <c:pt idx="485">
                  <c:v>57.644064579051999</c:v>
                </c:pt>
                <c:pt idx="486">
                  <c:v>57.374078943138727</c:v>
                </c:pt>
                <c:pt idx="487">
                  <c:v>57.352531670954285</c:v>
                </c:pt>
                <c:pt idx="488">
                  <c:v>58.450134502432576</c:v>
                </c:pt>
                <c:pt idx="489">
                  <c:v>52.869891017179079</c:v>
                </c:pt>
                <c:pt idx="490">
                  <c:v>52.423190609619716</c:v>
                </c:pt>
                <c:pt idx="491">
                  <c:v>50.971994443195804</c:v>
                </c:pt>
                <c:pt idx="492">
                  <c:v>79.345362264941613</c:v>
                </c:pt>
                <c:pt idx="493">
                  <c:v>78.06816837335144</c:v>
                </c:pt>
                <c:pt idx="494">
                  <c:v>78.812541140891</c:v>
                </c:pt>
                <c:pt idx="495">
                  <c:v>78.426342300982455</c:v>
                </c:pt>
                <c:pt idx="496">
                  <c:v>77.27854233542979</c:v>
                </c:pt>
                <c:pt idx="497">
                  <c:v>76.917887529427148</c:v>
                </c:pt>
                <c:pt idx="498">
                  <c:v>75.836959114150915</c:v>
                </c:pt>
                <c:pt idx="499">
                  <c:v>76.062184602244585</c:v>
                </c:pt>
                <c:pt idx="500">
                  <c:v>75.37385681019218</c:v>
                </c:pt>
                <c:pt idx="501">
                  <c:v>74.966814162014416</c:v>
                </c:pt>
                <c:pt idx="502">
                  <c:v>75.042173813040336</c:v>
                </c:pt>
                <c:pt idx="503">
                  <c:v>61.616130501145918</c:v>
                </c:pt>
                <c:pt idx="504">
                  <c:v>60.545712517168965</c:v>
                </c:pt>
                <c:pt idx="505">
                  <c:v>60.107760681942793</c:v>
                </c:pt>
                <c:pt idx="506">
                  <c:v>59.557634117311238</c:v>
                </c:pt>
                <c:pt idx="507">
                  <c:v>59.116591742819644</c:v>
                </c:pt>
                <c:pt idx="508">
                  <c:v>58.146639250323773</c:v>
                </c:pt>
                <c:pt idx="509">
                  <c:v>56.79087202990592</c:v>
                </c:pt>
                <c:pt idx="510">
                  <c:v>58.891431469294808</c:v>
                </c:pt>
                <c:pt idx="511">
                  <c:v>77.290764603584975</c:v>
                </c:pt>
                <c:pt idx="512">
                  <c:v>74.282328272672274</c:v>
                </c:pt>
                <c:pt idx="513">
                  <c:v>72.233678478067503</c:v>
                </c:pt>
                <c:pt idx="514">
                  <c:v>73.782302909473771</c:v>
                </c:pt>
                <c:pt idx="515">
                  <c:v>76.642212518377718</c:v>
                </c:pt>
                <c:pt idx="516">
                  <c:v>76.150767558146171</c:v>
                </c:pt>
                <c:pt idx="517">
                  <c:v>75.854420863986334</c:v>
                </c:pt>
                <c:pt idx="518">
                  <c:v>75.583941808097407</c:v>
                </c:pt>
                <c:pt idx="519">
                  <c:v>72.330565299907406</c:v>
                </c:pt>
                <c:pt idx="520">
                  <c:v>72.156327298396036</c:v>
                </c:pt>
                <c:pt idx="521">
                  <c:v>71.521319195607092</c:v>
                </c:pt>
                <c:pt idx="522">
                  <c:v>74.710530059496179</c:v>
                </c:pt>
                <c:pt idx="523">
                  <c:v>74.614637114471378</c:v>
                </c:pt>
                <c:pt idx="524">
                  <c:v>70.93255092782907</c:v>
                </c:pt>
                <c:pt idx="525">
                  <c:v>68.141609611063799</c:v>
                </c:pt>
                <c:pt idx="526">
                  <c:v>82.088198703677676</c:v>
                </c:pt>
                <c:pt idx="527">
                  <c:v>82.108054210182743</c:v>
                </c:pt>
                <c:pt idx="528">
                  <c:v>79.150404045284162</c:v>
                </c:pt>
                <c:pt idx="529">
                  <c:v>77.09126684437696</c:v>
                </c:pt>
                <c:pt idx="530">
                  <c:v>76.79298922377842</c:v>
                </c:pt>
                <c:pt idx="531">
                  <c:v>81.607319835676734</c:v>
                </c:pt>
                <c:pt idx="532">
                  <c:v>81.179511314841406</c:v>
                </c:pt>
                <c:pt idx="533">
                  <c:v>77.87852148165527</c:v>
                </c:pt>
                <c:pt idx="534">
                  <c:v>80.319196899863599</c:v>
                </c:pt>
                <c:pt idx="535">
                  <c:v>79.564186297579511</c:v>
                </c:pt>
                <c:pt idx="536">
                  <c:v>79.376899989603402</c:v>
                </c:pt>
                <c:pt idx="537">
                  <c:v>78.782032975914973</c:v>
                </c:pt>
                <c:pt idx="538">
                  <c:v>79.914765853662828</c:v>
                </c:pt>
                <c:pt idx="539">
                  <c:v>80.486252337161346</c:v>
                </c:pt>
                <c:pt idx="540">
                  <c:v>80.455774544228007</c:v>
                </c:pt>
                <c:pt idx="541">
                  <c:v>67.953864160231404</c:v>
                </c:pt>
                <c:pt idx="542">
                  <c:v>67.107181968436791</c:v>
                </c:pt>
                <c:pt idx="543">
                  <c:v>65.808485078097107</c:v>
                </c:pt>
                <c:pt idx="544">
                  <c:v>65.100813122797788</c:v>
                </c:pt>
                <c:pt idx="545">
                  <c:v>64.515149778963632</c:v>
                </c:pt>
                <c:pt idx="546">
                  <c:v>68.304304757720885</c:v>
                </c:pt>
                <c:pt idx="547">
                  <c:v>63.388719895552171</c:v>
                </c:pt>
                <c:pt idx="548">
                  <c:v>63.264772696946366</c:v>
                </c:pt>
                <c:pt idx="549">
                  <c:v>62.098381649713417</c:v>
                </c:pt>
                <c:pt idx="550">
                  <c:v>65.598273108352274</c:v>
                </c:pt>
                <c:pt idx="551">
                  <c:v>74.040081647550863</c:v>
                </c:pt>
                <c:pt idx="552">
                  <c:v>73.884708515685787</c:v>
                </c:pt>
                <c:pt idx="553">
                  <c:v>75.719124947757734</c:v>
                </c:pt>
                <c:pt idx="554">
                  <c:v>73.66731689294167</c:v>
                </c:pt>
                <c:pt idx="555">
                  <c:v>72.863001793880485</c:v>
                </c:pt>
                <c:pt idx="556">
                  <c:v>72.457981725234873</c:v>
                </c:pt>
                <c:pt idx="557">
                  <c:v>71.169929597099085</c:v>
                </c:pt>
                <c:pt idx="558">
                  <c:v>74.460707149502269</c:v>
                </c:pt>
                <c:pt idx="559">
                  <c:v>72.583185826850354</c:v>
                </c:pt>
                <c:pt idx="560">
                  <c:v>71.98234591166046</c:v>
                </c:pt>
                <c:pt idx="561">
                  <c:v>71.493893822829548</c:v>
                </c:pt>
                <c:pt idx="562">
                  <c:v>71.380803183218518</c:v>
                </c:pt>
                <c:pt idx="563">
                  <c:v>71.497832907389878</c:v>
                </c:pt>
                <c:pt idx="564">
                  <c:v>71.568448552946577</c:v>
                </c:pt>
                <c:pt idx="565">
                  <c:v>63.319010250701588</c:v>
                </c:pt>
                <c:pt idx="566">
                  <c:v>80.358094664228986</c:v>
                </c:pt>
                <c:pt idx="567">
                  <c:v>80.172410669252741</c:v>
                </c:pt>
                <c:pt idx="568">
                  <c:v>77.557776971272389</c:v>
                </c:pt>
                <c:pt idx="569">
                  <c:v>77.359320058550765</c:v>
                </c:pt>
                <c:pt idx="570">
                  <c:v>82.780342523516538</c:v>
                </c:pt>
                <c:pt idx="571">
                  <c:v>82.767289688401007</c:v>
                </c:pt>
                <c:pt idx="572">
                  <c:v>83.32710914914523</c:v>
                </c:pt>
                <c:pt idx="573">
                  <c:v>81.787607853294006</c:v>
                </c:pt>
                <c:pt idx="574">
                  <c:v>80.968771508459241</c:v>
                </c:pt>
                <c:pt idx="575">
                  <c:v>81.074424923475362</c:v>
                </c:pt>
                <c:pt idx="576">
                  <c:v>80.503418039874987</c:v>
                </c:pt>
                <c:pt idx="577">
                  <c:v>79.580415833468436</c:v>
                </c:pt>
                <c:pt idx="578">
                  <c:v>77.508294512329698</c:v>
                </c:pt>
                <c:pt idx="579">
                  <c:v>78.932907651356615</c:v>
                </c:pt>
                <c:pt idx="580">
                  <c:v>77.741568957615542</c:v>
                </c:pt>
                <c:pt idx="581">
                  <c:v>66.726524619535823</c:v>
                </c:pt>
                <c:pt idx="582">
                  <c:v>65.687973582158449</c:v>
                </c:pt>
                <c:pt idx="583">
                  <c:v>66.09002308477865</c:v>
                </c:pt>
                <c:pt idx="584">
                  <c:v>65.310534701718169</c:v>
                </c:pt>
                <c:pt idx="585">
                  <c:v>64.542551147022706</c:v>
                </c:pt>
                <c:pt idx="586">
                  <c:v>64.151666608548567</c:v>
                </c:pt>
                <c:pt idx="587">
                  <c:v>63.30217557925841</c:v>
                </c:pt>
                <c:pt idx="588">
                  <c:v>66.558352238208514</c:v>
                </c:pt>
                <c:pt idx="589">
                  <c:v>61.286219671075706</c:v>
                </c:pt>
                <c:pt idx="590">
                  <c:v>60.394782817100022</c:v>
                </c:pt>
                <c:pt idx="591">
                  <c:v>63.561208960196218</c:v>
                </c:pt>
                <c:pt idx="592">
                  <c:v>62.791741119074103</c:v>
                </c:pt>
                <c:pt idx="593">
                  <c:v>62.943684372371145</c:v>
                </c:pt>
                <c:pt idx="594">
                  <c:v>80.821113705580885</c:v>
                </c:pt>
                <c:pt idx="595">
                  <c:v>80.716260937566886</c:v>
                </c:pt>
                <c:pt idx="596">
                  <c:v>80.477776946886365</c:v>
                </c:pt>
                <c:pt idx="597">
                  <c:v>80.758838530319963</c:v>
                </c:pt>
                <c:pt idx="598">
                  <c:v>80.369909363280527</c:v>
                </c:pt>
                <c:pt idx="599">
                  <c:v>78.776314321087128</c:v>
                </c:pt>
                <c:pt idx="600">
                  <c:v>80.094563830782846</c:v>
                </c:pt>
                <c:pt idx="601">
                  <c:v>81.599015479560023</c:v>
                </c:pt>
                <c:pt idx="602">
                  <c:v>78.582326686678357</c:v>
                </c:pt>
                <c:pt idx="603">
                  <c:v>77.100310260402097</c:v>
                </c:pt>
                <c:pt idx="604">
                  <c:v>77.501621776940596</c:v>
                </c:pt>
                <c:pt idx="605">
                  <c:v>77.968829890655869</c:v>
                </c:pt>
                <c:pt idx="606">
                  <c:v>76.471835482363588</c:v>
                </c:pt>
                <c:pt idx="607">
                  <c:v>76.333442968279343</c:v>
                </c:pt>
                <c:pt idx="608">
                  <c:v>75.414843974549967</c:v>
                </c:pt>
                <c:pt idx="609">
                  <c:v>68.831653530212932</c:v>
                </c:pt>
                <c:pt idx="610">
                  <c:v>69.070331464394471</c:v>
                </c:pt>
                <c:pt idx="611">
                  <c:v>69.151720780768528</c:v>
                </c:pt>
                <c:pt idx="612">
                  <c:v>68.68357315675992</c:v>
                </c:pt>
                <c:pt idx="613">
                  <c:v>68.756906454536491</c:v>
                </c:pt>
                <c:pt idx="614">
                  <c:v>68.459306095821461</c:v>
                </c:pt>
                <c:pt idx="615">
                  <c:v>71.543169840567288</c:v>
                </c:pt>
                <c:pt idx="616">
                  <c:v>67.949456634375323</c:v>
                </c:pt>
                <c:pt idx="617">
                  <c:v>69.932005174774829</c:v>
                </c:pt>
                <c:pt idx="618">
                  <c:v>69.943421713498026</c:v>
                </c:pt>
                <c:pt idx="619">
                  <c:v>60.823518821625925</c:v>
                </c:pt>
                <c:pt idx="620">
                  <c:v>60.909436664228565</c:v>
                </c:pt>
                <c:pt idx="621">
                  <c:v>60.328008981383483</c:v>
                </c:pt>
                <c:pt idx="622">
                  <c:v>64.335595635047824</c:v>
                </c:pt>
                <c:pt idx="623">
                  <c:v>59.063421682016561</c:v>
                </c:pt>
                <c:pt idx="624">
                  <c:v>57.973687617001609</c:v>
                </c:pt>
                <c:pt idx="625">
                  <c:v>62.433483429043207</c:v>
                </c:pt>
                <c:pt idx="626">
                  <c:v>62.759379630178351</c:v>
                </c:pt>
                <c:pt idx="627">
                  <c:v>61.52806238857751</c:v>
                </c:pt>
                <c:pt idx="628">
                  <c:v>60.957447143866069</c:v>
                </c:pt>
                <c:pt idx="629">
                  <c:v>60.462894573203847</c:v>
                </c:pt>
                <c:pt idx="630">
                  <c:v>59.737320032725421</c:v>
                </c:pt>
                <c:pt idx="631">
                  <c:v>59.586504167583385</c:v>
                </c:pt>
                <c:pt idx="632">
                  <c:v>58.803311902560615</c:v>
                </c:pt>
                <c:pt idx="633">
                  <c:v>67.556440847682609</c:v>
                </c:pt>
                <c:pt idx="634">
                  <c:v>67.66365915077553</c:v>
                </c:pt>
                <c:pt idx="635">
                  <c:v>71.331929153292222</c:v>
                </c:pt>
                <c:pt idx="636">
                  <c:v>67.401790908295169</c:v>
                </c:pt>
                <c:pt idx="637">
                  <c:v>67.154868122767951</c:v>
                </c:pt>
                <c:pt idx="638">
                  <c:v>67.773262018828305</c:v>
                </c:pt>
                <c:pt idx="639">
                  <c:v>66.547250257545073</c:v>
                </c:pt>
                <c:pt idx="640">
                  <c:v>66.151314272435826</c:v>
                </c:pt>
                <c:pt idx="641">
                  <c:v>71.420899155136951</c:v>
                </c:pt>
                <c:pt idx="642">
                  <c:v>67.188356146222844</c:v>
                </c:pt>
                <c:pt idx="643">
                  <c:v>66.825699169645304</c:v>
                </c:pt>
                <c:pt idx="644">
                  <c:v>65.919771003603486</c:v>
                </c:pt>
                <c:pt idx="645">
                  <c:v>66.300868723595556</c:v>
                </c:pt>
                <c:pt idx="646">
                  <c:v>65.728378868020158</c:v>
                </c:pt>
                <c:pt idx="647">
                  <c:v>64.533892342912139</c:v>
                </c:pt>
                <c:pt idx="648">
                  <c:v>64.327744506972181</c:v>
                </c:pt>
                <c:pt idx="649">
                  <c:v>69.080286468596853</c:v>
                </c:pt>
                <c:pt idx="650">
                  <c:v>73.007694097385979</c:v>
                </c:pt>
                <c:pt idx="651">
                  <c:v>70.756491896843741</c:v>
                </c:pt>
                <c:pt idx="652">
                  <c:v>70.43090235234672</c:v>
                </c:pt>
                <c:pt idx="653">
                  <c:v>70.238351500778435</c:v>
                </c:pt>
                <c:pt idx="654">
                  <c:v>69.972485344624474</c:v>
                </c:pt>
                <c:pt idx="655">
                  <c:v>69.502259488737934</c:v>
                </c:pt>
                <c:pt idx="656">
                  <c:v>71.598640023893552</c:v>
                </c:pt>
                <c:pt idx="657">
                  <c:v>68.888427747348544</c:v>
                </c:pt>
                <c:pt idx="658">
                  <c:v>68.626356595121777</c:v>
                </c:pt>
                <c:pt idx="659">
                  <c:v>68.067309304590836</c:v>
                </c:pt>
                <c:pt idx="660">
                  <c:v>67.891725097371477</c:v>
                </c:pt>
                <c:pt idx="661">
                  <c:v>66.280862049762106</c:v>
                </c:pt>
                <c:pt idx="662">
                  <c:v>67.056598490633576</c:v>
                </c:pt>
                <c:pt idx="663">
                  <c:v>66.673044433084925</c:v>
                </c:pt>
                <c:pt idx="664">
                  <c:v>70.430831208955453</c:v>
                </c:pt>
                <c:pt idx="665">
                  <c:v>68.877077425830862</c:v>
                </c:pt>
                <c:pt idx="666">
                  <c:v>73.291105046146001</c:v>
                </c:pt>
                <c:pt idx="667">
                  <c:v>62.777627348708975</c:v>
                </c:pt>
                <c:pt idx="668">
                  <c:v>64.634761490382431</c:v>
                </c:pt>
                <c:pt idx="669">
                  <c:v>69.850066954532025</c:v>
                </c:pt>
                <c:pt idx="670">
                  <c:v>61.26083247558843</c:v>
                </c:pt>
                <c:pt idx="671">
                  <c:v>63.357999840429315</c:v>
                </c:pt>
                <c:pt idx="672">
                  <c:v>65.210239552965163</c:v>
                </c:pt>
                <c:pt idx="673">
                  <c:v>61.954715625386434</c:v>
                </c:pt>
                <c:pt idx="674">
                  <c:v>63.74436957341608</c:v>
                </c:pt>
                <c:pt idx="675">
                  <c:v>70.922356054409576</c:v>
                </c:pt>
                <c:pt idx="676">
                  <c:v>71.616010973097076</c:v>
                </c:pt>
                <c:pt idx="677">
                  <c:v>71.133246325513099</c:v>
                </c:pt>
                <c:pt idx="678">
                  <c:v>70.733092592851463</c:v>
                </c:pt>
                <c:pt idx="679">
                  <c:v>70.245627995094907</c:v>
                </c:pt>
                <c:pt idx="680">
                  <c:v>69.785999539011385</c:v>
                </c:pt>
                <c:pt idx="681">
                  <c:v>69.62471459344944</c:v>
                </c:pt>
                <c:pt idx="682">
                  <c:v>71.17313544071726</c:v>
                </c:pt>
                <c:pt idx="683">
                  <c:v>68.937803233397176</c:v>
                </c:pt>
                <c:pt idx="684">
                  <c:v>71.838954889151793</c:v>
                </c:pt>
                <c:pt idx="685">
                  <c:v>66.62948987337893</c:v>
                </c:pt>
                <c:pt idx="686">
                  <c:v>67.323399143858808</c:v>
                </c:pt>
                <c:pt idx="687">
                  <c:v>66.056470610494799</c:v>
                </c:pt>
                <c:pt idx="688">
                  <c:v>67.607549198087696</c:v>
                </c:pt>
                <c:pt idx="689">
                  <c:v>67.386057146311842</c:v>
                </c:pt>
                <c:pt idx="690">
                  <c:v>68.670174436845471</c:v>
                </c:pt>
                <c:pt idx="691">
                  <c:v>71.722429816188637</c:v>
                </c:pt>
                <c:pt idx="692">
                  <c:v>69.638603454742579</c:v>
                </c:pt>
                <c:pt idx="693">
                  <c:v>69.363074776083423</c:v>
                </c:pt>
                <c:pt idx="694">
                  <c:v>69.628881567842171</c:v>
                </c:pt>
                <c:pt idx="695">
                  <c:v>69.407499660222669</c:v>
                </c:pt>
                <c:pt idx="696">
                  <c:v>69.122496901062945</c:v>
                </c:pt>
                <c:pt idx="697">
                  <c:v>67.800848894096418</c:v>
                </c:pt>
                <c:pt idx="698">
                  <c:v>67.17980600328103</c:v>
                </c:pt>
                <c:pt idx="699">
                  <c:v>71.003909237291666</c:v>
                </c:pt>
                <c:pt idx="700">
                  <c:v>70.688712002644479</c:v>
                </c:pt>
                <c:pt idx="701">
                  <c:v>81.462221155946381</c:v>
                </c:pt>
                <c:pt idx="702">
                  <c:v>81.35887350216484</c:v>
                </c:pt>
                <c:pt idx="703">
                  <c:v>82.115182011383666</c:v>
                </c:pt>
                <c:pt idx="704">
                  <c:v>85.013700017496959</c:v>
                </c:pt>
                <c:pt idx="705">
                  <c:v>83.201397960607352</c:v>
                </c:pt>
                <c:pt idx="706">
                  <c:v>82.315240967051196</c:v>
                </c:pt>
                <c:pt idx="707">
                  <c:v>81.228017209039123</c:v>
                </c:pt>
                <c:pt idx="708">
                  <c:v>81.837604225371265</c:v>
                </c:pt>
                <c:pt idx="709">
                  <c:v>80.7240653460277</c:v>
                </c:pt>
                <c:pt idx="710">
                  <c:v>78.90880790535239</c:v>
                </c:pt>
                <c:pt idx="711">
                  <c:v>79.154595889459216</c:v>
                </c:pt>
                <c:pt idx="712">
                  <c:v>79.238176243126418</c:v>
                </c:pt>
                <c:pt idx="713">
                  <c:v>78.487087215682735</c:v>
                </c:pt>
                <c:pt idx="714">
                  <c:v>78.508231823466915</c:v>
                </c:pt>
                <c:pt idx="715">
                  <c:v>76.742423653332395</c:v>
                </c:pt>
                <c:pt idx="716">
                  <c:v>77.69152267883436</c:v>
                </c:pt>
                <c:pt idx="717">
                  <c:v>79.426225860172607</c:v>
                </c:pt>
                <c:pt idx="718">
                  <c:v>77.422646483896315</c:v>
                </c:pt>
                <c:pt idx="719">
                  <c:v>77.52260060291313</c:v>
                </c:pt>
                <c:pt idx="720">
                  <c:v>77.572535725135211</c:v>
                </c:pt>
                <c:pt idx="721">
                  <c:v>81.553847420569653</c:v>
                </c:pt>
                <c:pt idx="722">
                  <c:v>79.625703093078442</c:v>
                </c:pt>
                <c:pt idx="723">
                  <c:v>82.61699740971531</c:v>
                </c:pt>
                <c:pt idx="724">
                  <c:v>82.641001915867704</c:v>
                </c:pt>
                <c:pt idx="725">
                  <c:v>82.53247650273309</c:v>
                </c:pt>
                <c:pt idx="726">
                  <c:v>79.724764432404157</c:v>
                </c:pt>
                <c:pt idx="727">
                  <c:v>78.906093791678614</c:v>
                </c:pt>
                <c:pt idx="728">
                  <c:v>81.114901170455781</c:v>
                </c:pt>
                <c:pt idx="729">
                  <c:v>78.620190664554386</c:v>
                </c:pt>
                <c:pt idx="730">
                  <c:v>80.245658114301818</c:v>
                </c:pt>
                <c:pt idx="731">
                  <c:v>79.776891287573079</c:v>
                </c:pt>
                <c:pt idx="732">
                  <c:v>79.03230521719577</c:v>
                </c:pt>
                <c:pt idx="733">
                  <c:v>78.44962596763466</c:v>
                </c:pt>
                <c:pt idx="734">
                  <c:v>76.685951619915372</c:v>
                </c:pt>
                <c:pt idx="735">
                  <c:v>76.489461326895494</c:v>
                </c:pt>
                <c:pt idx="736">
                  <c:v>72.900401314165137</c:v>
                </c:pt>
                <c:pt idx="737">
                  <c:v>72.553381327122693</c:v>
                </c:pt>
                <c:pt idx="738">
                  <c:v>72.631203614811454</c:v>
                </c:pt>
                <c:pt idx="739">
                  <c:v>72.420010119232899</c:v>
                </c:pt>
                <c:pt idx="740">
                  <c:v>71.083178231597032</c:v>
                </c:pt>
                <c:pt idx="741">
                  <c:v>70.971707656635971</c:v>
                </c:pt>
                <c:pt idx="742">
                  <c:v>72.103289755999072</c:v>
                </c:pt>
                <c:pt idx="743">
                  <c:v>71.663666879991268</c:v>
                </c:pt>
                <c:pt idx="744">
                  <c:v>73.689355730874951</c:v>
                </c:pt>
                <c:pt idx="745">
                  <c:v>70.866109002956719</c:v>
                </c:pt>
                <c:pt idx="746">
                  <c:v>69.369290194696049</c:v>
                </c:pt>
                <c:pt idx="747">
                  <c:v>70.380851146735196</c:v>
                </c:pt>
                <c:pt idx="748">
                  <c:v>74.339092305469435</c:v>
                </c:pt>
                <c:pt idx="749">
                  <c:v>74.502881458605003</c:v>
                </c:pt>
                <c:pt idx="750">
                  <c:v>74.095295211931102</c:v>
                </c:pt>
                <c:pt idx="751">
                  <c:v>74.278555531976082</c:v>
                </c:pt>
                <c:pt idx="752">
                  <c:v>74.643545842295865</c:v>
                </c:pt>
                <c:pt idx="753">
                  <c:v>73.232099637969881</c:v>
                </c:pt>
                <c:pt idx="754">
                  <c:v>73.036766829540895</c:v>
                </c:pt>
                <c:pt idx="755">
                  <c:v>76.501583412256693</c:v>
                </c:pt>
                <c:pt idx="756">
                  <c:v>74.705992024596512</c:v>
                </c:pt>
                <c:pt idx="757">
                  <c:v>74.454779503150064</c:v>
                </c:pt>
                <c:pt idx="758">
                  <c:v>74.182102281471984</c:v>
                </c:pt>
                <c:pt idx="759">
                  <c:v>73.898942605426697</c:v>
                </c:pt>
                <c:pt idx="760">
                  <c:v>73.633536653869115</c:v>
                </c:pt>
                <c:pt idx="761">
                  <c:v>73.326654355275565</c:v>
                </c:pt>
                <c:pt idx="762">
                  <c:v>72.975960313986405</c:v>
                </c:pt>
                <c:pt idx="763">
                  <c:v>77.110885444566307</c:v>
                </c:pt>
                <c:pt idx="764">
                  <c:v>76.884466398798622</c:v>
                </c:pt>
                <c:pt idx="765">
                  <c:v>72.130735432138692</c:v>
                </c:pt>
                <c:pt idx="766">
                  <c:v>73.1956899737377</c:v>
                </c:pt>
                <c:pt idx="767">
                  <c:v>72.691251091045075</c:v>
                </c:pt>
                <c:pt idx="768">
                  <c:v>73.114067829926398</c:v>
                </c:pt>
                <c:pt idx="769">
                  <c:v>72.632671199910291</c:v>
                </c:pt>
                <c:pt idx="770">
                  <c:v>71.915339045287311</c:v>
                </c:pt>
                <c:pt idx="771">
                  <c:v>71.349846984187522</c:v>
                </c:pt>
                <c:pt idx="772">
                  <c:v>70.94308957908234</c:v>
                </c:pt>
                <c:pt idx="773">
                  <c:v>70.260006394790821</c:v>
                </c:pt>
                <c:pt idx="774">
                  <c:v>70.071062605162666</c:v>
                </c:pt>
                <c:pt idx="775">
                  <c:v>69.679282586048302</c:v>
                </c:pt>
                <c:pt idx="776">
                  <c:v>68.88680420326034</c:v>
                </c:pt>
                <c:pt idx="777">
                  <c:v>68.670779380030496</c:v>
                </c:pt>
                <c:pt idx="778">
                  <c:v>64.822845577099969</c:v>
                </c:pt>
                <c:pt idx="779">
                  <c:v>63.887989079341004</c:v>
                </c:pt>
                <c:pt idx="780">
                  <c:v>63.698022245003123</c:v>
                </c:pt>
                <c:pt idx="781">
                  <c:v>63.722017186700114</c:v>
                </c:pt>
                <c:pt idx="782">
                  <c:v>61.318322001985351</c:v>
                </c:pt>
                <c:pt idx="783">
                  <c:v>61.407828897909177</c:v>
                </c:pt>
                <c:pt idx="784">
                  <c:v>59.946341278942697</c:v>
                </c:pt>
                <c:pt idx="785">
                  <c:v>57.828813623843232</c:v>
                </c:pt>
                <c:pt idx="786">
                  <c:v>55.513563323798152</c:v>
                </c:pt>
                <c:pt idx="787">
                  <c:v>54.306280089221609</c:v>
                </c:pt>
                <c:pt idx="788">
                  <c:v>52.91297057617674</c:v>
                </c:pt>
                <c:pt idx="789">
                  <c:v>51.511726121491385</c:v>
                </c:pt>
                <c:pt idx="790">
                  <c:v>51.367530489732026</c:v>
                </c:pt>
                <c:pt idx="791">
                  <c:v>73.533634834341441</c:v>
                </c:pt>
                <c:pt idx="792">
                  <c:v>73.384673420993664</c:v>
                </c:pt>
                <c:pt idx="793">
                  <c:v>73.276527457766477</c:v>
                </c:pt>
                <c:pt idx="794">
                  <c:v>73.285727777346125</c:v>
                </c:pt>
                <c:pt idx="795">
                  <c:v>73.152793057707186</c:v>
                </c:pt>
                <c:pt idx="796">
                  <c:v>73.810375428345324</c:v>
                </c:pt>
                <c:pt idx="797">
                  <c:v>73.496172764166303</c:v>
                </c:pt>
                <c:pt idx="798">
                  <c:v>70.817428868496023</c:v>
                </c:pt>
                <c:pt idx="799">
                  <c:v>69.931251304511235</c:v>
                </c:pt>
                <c:pt idx="800">
                  <c:v>64.602026656030731</c:v>
                </c:pt>
                <c:pt idx="801">
                  <c:v>63.981169833943071</c:v>
                </c:pt>
                <c:pt idx="802">
                  <c:v>61.121214617628105</c:v>
                </c:pt>
                <c:pt idx="803">
                  <c:v>64.328705199431937</c:v>
                </c:pt>
                <c:pt idx="804">
                  <c:v>63.122576791760309</c:v>
                </c:pt>
                <c:pt idx="805">
                  <c:v>61.321935694405866</c:v>
                </c:pt>
                <c:pt idx="806">
                  <c:v>75.622583983001221</c:v>
                </c:pt>
                <c:pt idx="807">
                  <c:v>73.648645573657234</c:v>
                </c:pt>
                <c:pt idx="808">
                  <c:v>76.53957068036587</c:v>
                </c:pt>
                <c:pt idx="809">
                  <c:v>75.583279653933005</c:v>
                </c:pt>
                <c:pt idx="810">
                  <c:v>78.932077983672912</c:v>
                </c:pt>
                <c:pt idx="811">
                  <c:v>76.605397202164497</c:v>
                </c:pt>
                <c:pt idx="812">
                  <c:v>75.818693749904227</c:v>
                </c:pt>
                <c:pt idx="813">
                  <c:v>75.093578394449452</c:v>
                </c:pt>
                <c:pt idx="814">
                  <c:v>75.434552052415981</c:v>
                </c:pt>
                <c:pt idx="815">
                  <c:v>74.838222563967847</c:v>
                </c:pt>
                <c:pt idx="816">
                  <c:v>77.587601593255044</c:v>
                </c:pt>
                <c:pt idx="817">
                  <c:v>77.228679350061228</c:v>
                </c:pt>
                <c:pt idx="818">
                  <c:v>73.494556664205163</c:v>
                </c:pt>
                <c:pt idx="819">
                  <c:v>72.633311668233119</c:v>
                </c:pt>
                <c:pt idx="820">
                  <c:v>72.161812071178915</c:v>
                </c:pt>
                <c:pt idx="821">
                  <c:v>74.568290789866438</c:v>
                </c:pt>
                <c:pt idx="822">
                  <c:v>74.477790352305675</c:v>
                </c:pt>
                <c:pt idx="823">
                  <c:v>74.691357751060039</c:v>
                </c:pt>
                <c:pt idx="824">
                  <c:v>74.809922494060061</c:v>
                </c:pt>
                <c:pt idx="825">
                  <c:v>74.799555128662433</c:v>
                </c:pt>
                <c:pt idx="826">
                  <c:v>74.214157076445844</c:v>
                </c:pt>
                <c:pt idx="827">
                  <c:v>74.133653378139641</c:v>
                </c:pt>
                <c:pt idx="828">
                  <c:v>73.197786619099517</c:v>
                </c:pt>
                <c:pt idx="829">
                  <c:v>75.967445528320127</c:v>
                </c:pt>
                <c:pt idx="830">
                  <c:v>67.187557420763952</c:v>
                </c:pt>
                <c:pt idx="831">
                  <c:v>67.585951201320469</c:v>
                </c:pt>
                <c:pt idx="832">
                  <c:v>69.848315940547877</c:v>
                </c:pt>
                <c:pt idx="833">
                  <c:v>69.414344558580709</c:v>
                </c:pt>
                <c:pt idx="834">
                  <c:v>68.358701866725568</c:v>
                </c:pt>
                <c:pt idx="835">
                  <c:v>67.73889861275309</c:v>
                </c:pt>
                <c:pt idx="836">
                  <c:v>56.43632657996104</c:v>
                </c:pt>
                <c:pt idx="837">
                  <c:v>57.36933698509926</c:v>
                </c:pt>
                <c:pt idx="838">
                  <c:v>57.279431000257084</c:v>
                </c:pt>
                <c:pt idx="839">
                  <c:v>64.223782494156822</c:v>
                </c:pt>
                <c:pt idx="840">
                  <c:v>54.761251915724642</c:v>
                </c:pt>
                <c:pt idx="841">
                  <c:v>52.350188117690436</c:v>
                </c:pt>
                <c:pt idx="842">
                  <c:v>47.701765168193624</c:v>
                </c:pt>
                <c:pt idx="843">
                  <c:v>45.918917968847893</c:v>
                </c:pt>
                <c:pt idx="844">
                  <c:v>43.366464881360962</c:v>
                </c:pt>
                <c:pt idx="845">
                  <c:v>42.606255245476483</c:v>
                </c:pt>
                <c:pt idx="846">
                  <c:v>42.160481527230239</c:v>
                </c:pt>
                <c:pt idx="847">
                  <c:v>42.429577037385215</c:v>
                </c:pt>
                <c:pt idx="848">
                  <c:v>61.254477353000169</c:v>
                </c:pt>
                <c:pt idx="849">
                  <c:v>63.720890343241372</c:v>
                </c:pt>
                <c:pt idx="850">
                  <c:v>61.55569755879025</c:v>
                </c:pt>
                <c:pt idx="851">
                  <c:v>62.879163786124892</c:v>
                </c:pt>
                <c:pt idx="852">
                  <c:v>61.747151398161847</c:v>
                </c:pt>
                <c:pt idx="853">
                  <c:v>62.922513900839895</c:v>
                </c:pt>
                <c:pt idx="854">
                  <c:v>62.329836696113105</c:v>
                </c:pt>
                <c:pt idx="855">
                  <c:v>77.35211234540624</c:v>
                </c:pt>
                <c:pt idx="856">
                  <c:v>76.939198855708113</c:v>
                </c:pt>
                <c:pt idx="857">
                  <c:v>75.117041726684178</c:v>
                </c:pt>
                <c:pt idx="858">
                  <c:v>78.003600956088775</c:v>
                </c:pt>
                <c:pt idx="859">
                  <c:v>75.165917675074127</c:v>
                </c:pt>
                <c:pt idx="860">
                  <c:v>76.789650879899057</c:v>
                </c:pt>
                <c:pt idx="861">
                  <c:v>76.135654133519623</c:v>
                </c:pt>
                <c:pt idx="862">
                  <c:v>79.120326095874901</c:v>
                </c:pt>
                <c:pt idx="863">
                  <c:v>74.90931517399504</c:v>
                </c:pt>
                <c:pt idx="864">
                  <c:v>75.127666433599529</c:v>
                </c:pt>
                <c:pt idx="865">
                  <c:v>77.421415321200655</c:v>
                </c:pt>
                <c:pt idx="866">
                  <c:v>77.624065301569757</c:v>
                </c:pt>
                <c:pt idx="867">
                  <c:v>77.381142367234844</c:v>
                </c:pt>
                <c:pt idx="868">
                  <c:v>76.512308936184354</c:v>
                </c:pt>
                <c:pt idx="869">
                  <c:v>76.21121978139999</c:v>
                </c:pt>
                <c:pt idx="870">
                  <c:v>82.700400214156033</c:v>
                </c:pt>
                <c:pt idx="871">
                  <c:v>82.301496847708918</c:v>
                </c:pt>
                <c:pt idx="872">
                  <c:v>76.968273265127166</c:v>
                </c:pt>
                <c:pt idx="873">
                  <c:v>84.595076158560289</c:v>
                </c:pt>
                <c:pt idx="874">
                  <c:v>77.362192529183773</c:v>
                </c:pt>
                <c:pt idx="875">
                  <c:v>77.081315721505774</c:v>
                </c:pt>
                <c:pt idx="876">
                  <c:v>85.929651247791114</c:v>
                </c:pt>
                <c:pt idx="877">
                  <c:v>75.92955447297858</c:v>
                </c:pt>
                <c:pt idx="878">
                  <c:v>82.850834380155746</c:v>
                </c:pt>
                <c:pt idx="879">
                  <c:v>77.66748693634031</c:v>
                </c:pt>
                <c:pt idx="880">
                  <c:v>81.268110022596488</c:v>
                </c:pt>
                <c:pt idx="881">
                  <c:v>80.24774031669412</c:v>
                </c:pt>
                <c:pt idx="882">
                  <c:v>75.778604648675014</c:v>
                </c:pt>
                <c:pt idx="883">
                  <c:v>78.796143079952017</c:v>
                </c:pt>
                <c:pt idx="884">
                  <c:v>78.961479637466354</c:v>
                </c:pt>
                <c:pt idx="885">
                  <c:v>64.499283757891135</c:v>
                </c:pt>
                <c:pt idx="886">
                  <c:v>68.402615299634448</c:v>
                </c:pt>
                <c:pt idx="887">
                  <c:v>63.976885669834076</c:v>
                </c:pt>
                <c:pt idx="888">
                  <c:v>64.517753730984666</c:v>
                </c:pt>
                <c:pt idx="889">
                  <c:v>63.235809991514181</c:v>
                </c:pt>
                <c:pt idx="890">
                  <c:v>63.747805678487204</c:v>
                </c:pt>
                <c:pt idx="891">
                  <c:v>63.204233943611221</c:v>
                </c:pt>
                <c:pt idx="892">
                  <c:v>62.886692759778505</c:v>
                </c:pt>
                <c:pt idx="893">
                  <c:v>62.620915491494387</c:v>
                </c:pt>
                <c:pt idx="894">
                  <c:v>61.797668579204476</c:v>
                </c:pt>
                <c:pt idx="895">
                  <c:v>61.588372721588577</c:v>
                </c:pt>
                <c:pt idx="896">
                  <c:v>60.850701486513152</c:v>
                </c:pt>
                <c:pt idx="897">
                  <c:v>60.992488923959215</c:v>
                </c:pt>
                <c:pt idx="898">
                  <c:v>61.046807054547337</c:v>
                </c:pt>
                <c:pt idx="899">
                  <c:v>59.427787118330222</c:v>
                </c:pt>
                <c:pt idx="900">
                  <c:v>65.312188924151485</c:v>
                </c:pt>
                <c:pt idx="901">
                  <c:v>56.757980199507386</c:v>
                </c:pt>
                <c:pt idx="902">
                  <c:v>52.858898693652208</c:v>
                </c:pt>
                <c:pt idx="903">
                  <c:v>52.410402180281217</c:v>
                </c:pt>
                <c:pt idx="904">
                  <c:v>50.419258811647516</c:v>
                </c:pt>
                <c:pt idx="905">
                  <c:v>49.282346985821064</c:v>
                </c:pt>
                <c:pt idx="906">
                  <c:v>47.930849491370303</c:v>
                </c:pt>
                <c:pt idx="907">
                  <c:v>56.05125832543947</c:v>
                </c:pt>
                <c:pt idx="908">
                  <c:v>46.359207060536008</c:v>
                </c:pt>
                <c:pt idx="909">
                  <c:v>45.925862047484607</c:v>
                </c:pt>
                <c:pt idx="910">
                  <c:v>54.842406250962135</c:v>
                </c:pt>
                <c:pt idx="911">
                  <c:v>73.540787901592751</c:v>
                </c:pt>
                <c:pt idx="912">
                  <c:v>72.881632944888622</c:v>
                </c:pt>
                <c:pt idx="913">
                  <c:v>72.759653910576262</c:v>
                </c:pt>
                <c:pt idx="914">
                  <c:v>74.639058195786006</c:v>
                </c:pt>
                <c:pt idx="915">
                  <c:v>72.381847233493687</c:v>
                </c:pt>
                <c:pt idx="916">
                  <c:v>72.351021512707902</c:v>
                </c:pt>
                <c:pt idx="917">
                  <c:v>72.089572831947223</c:v>
                </c:pt>
                <c:pt idx="918">
                  <c:v>71.720720745252038</c:v>
                </c:pt>
                <c:pt idx="919">
                  <c:v>71.912349581956335</c:v>
                </c:pt>
                <c:pt idx="920">
                  <c:v>71.088523093675107</c:v>
                </c:pt>
                <c:pt idx="921">
                  <c:v>71.717004579397837</c:v>
                </c:pt>
                <c:pt idx="922">
                  <c:v>71.111404537098792</c:v>
                </c:pt>
                <c:pt idx="923">
                  <c:v>73.035477182607096</c:v>
                </c:pt>
                <c:pt idx="924">
                  <c:v>70.692491450620537</c:v>
                </c:pt>
                <c:pt idx="925">
                  <c:v>70.089359277026745</c:v>
                </c:pt>
                <c:pt idx="926">
                  <c:v>73.835278884161397</c:v>
                </c:pt>
                <c:pt idx="927">
                  <c:v>73.023030502659878</c:v>
                </c:pt>
                <c:pt idx="928">
                  <c:v>72.318685557658398</c:v>
                </c:pt>
                <c:pt idx="929">
                  <c:v>71.557944969232324</c:v>
                </c:pt>
                <c:pt idx="930">
                  <c:v>70.681460299415534</c:v>
                </c:pt>
                <c:pt idx="931">
                  <c:v>70.917497763280551</c:v>
                </c:pt>
                <c:pt idx="932">
                  <c:v>70.51745466693562</c:v>
                </c:pt>
                <c:pt idx="933">
                  <c:v>70.372282939556655</c:v>
                </c:pt>
                <c:pt idx="934">
                  <c:v>70.602594257275072</c:v>
                </c:pt>
                <c:pt idx="935">
                  <c:v>70.751450954979703</c:v>
                </c:pt>
                <c:pt idx="936">
                  <c:v>71.70956958870714</c:v>
                </c:pt>
                <c:pt idx="937">
                  <c:v>69.533545731557183</c:v>
                </c:pt>
                <c:pt idx="938">
                  <c:v>69.191695141019466</c:v>
                </c:pt>
                <c:pt idx="939">
                  <c:v>68.828214277937079</c:v>
                </c:pt>
                <c:pt idx="940">
                  <c:v>68.430730311139271</c:v>
                </c:pt>
                <c:pt idx="941">
                  <c:v>60.393742170459149</c:v>
                </c:pt>
                <c:pt idx="942">
                  <c:v>59.480797259055038</c:v>
                </c:pt>
                <c:pt idx="943">
                  <c:v>63.685283585778691</c:v>
                </c:pt>
                <c:pt idx="944">
                  <c:v>59.222148400169289</c:v>
                </c:pt>
                <c:pt idx="945">
                  <c:v>58.256592279059547</c:v>
                </c:pt>
                <c:pt idx="946">
                  <c:v>57.868753851963682</c:v>
                </c:pt>
                <c:pt idx="947">
                  <c:v>56.936626813370218</c:v>
                </c:pt>
                <c:pt idx="948">
                  <c:v>57.333063229493881</c:v>
                </c:pt>
                <c:pt idx="949">
                  <c:v>57.124745996104622</c:v>
                </c:pt>
                <c:pt idx="950">
                  <c:v>60.369136863920424</c:v>
                </c:pt>
                <c:pt idx="951">
                  <c:v>55.349195419370105</c:v>
                </c:pt>
                <c:pt idx="952">
                  <c:v>54.979345566718408</c:v>
                </c:pt>
                <c:pt idx="953">
                  <c:v>78.117108308987625</c:v>
                </c:pt>
                <c:pt idx="954">
                  <c:v>77.315870007273077</c:v>
                </c:pt>
                <c:pt idx="955">
                  <c:v>77.174277260029356</c:v>
                </c:pt>
                <c:pt idx="956">
                  <c:v>79.331937345311673</c:v>
                </c:pt>
                <c:pt idx="957">
                  <c:v>76.919719448248912</c:v>
                </c:pt>
                <c:pt idx="958">
                  <c:v>76.602411941957854</c:v>
                </c:pt>
                <c:pt idx="959">
                  <c:v>77.844943145633394</c:v>
                </c:pt>
                <c:pt idx="960">
                  <c:v>77.604583962199001</c:v>
                </c:pt>
                <c:pt idx="961">
                  <c:v>77.980603528633694</c:v>
                </c:pt>
                <c:pt idx="962">
                  <c:v>78.158795833385938</c:v>
                </c:pt>
                <c:pt idx="963">
                  <c:v>76.414411617472908</c:v>
                </c:pt>
                <c:pt idx="964">
                  <c:v>76.756369659020237</c:v>
                </c:pt>
                <c:pt idx="965">
                  <c:v>66.20514385839121</c:v>
                </c:pt>
                <c:pt idx="966">
                  <c:v>65.291279048224624</c:v>
                </c:pt>
                <c:pt idx="967">
                  <c:v>64.764717558012705</c:v>
                </c:pt>
                <c:pt idx="968">
                  <c:v>62.574596226536855</c:v>
                </c:pt>
                <c:pt idx="969">
                  <c:v>62.108194952105201</c:v>
                </c:pt>
                <c:pt idx="970">
                  <c:v>61.678088033418604</c:v>
                </c:pt>
                <c:pt idx="971">
                  <c:v>61.799401282370212</c:v>
                </c:pt>
                <c:pt idx="972">
                  <c:v>61.926754486632831</c:v>
                </c:pt>
                <c:pt idx="973">
                  <c:v>61.472247646585544</c:v>
                </c:pt>
                <c:pt idx="974">
                  <c:v>61.644477411258791</c:v>
                </c:pt>
                <c:pt idx="975">
                  <c:v>73.953757671242428</c:v>
                </c:pt>
                <c:pt idx="976">
                  <c:v>74.33861956707706</c:v>
                </c:pt>
                <c:pt idx="977">
                  <c:v>73.752600877048437</c:v>
                </c:pt>
                <c:pt idx="978">
                  <c:v>73.280706544478676</c:v>
                </c:pt>
                <c:pt idx="979">
                  <c:v>71.609554814354979</c:v>
                </c:pt>
                <c:pt idx="980">
                  <c:v>71.662317863919895</c:v>
                </c:pt>
                <c:pt idx="981">
                  <c:v>71.970211016069669</c:v>
                </c:pt>
                <c:pt idx="982">
                  <c:v>72.059593404659282</c:v>
                </c:pt>
                <c:pt idx="983">
                  <c:v>71.769805437273135</c:v>
                </c:pt>
                <c:pt idx="984">
                  <c:v>71.224698129690296</c:v>
                </c:pt>
                <c:pt idx="985">
                  <c:v>70.951387967372199</c:v>
                </c:pt>
                <c:pt idx="986">
                  <c:v>70.527577757777777</c:v>
                </c:pt>
                <c:pt idx="987">
                  <c:v>70.086889649941526</c:v>
                </c:pt>
                <c:pt idx="988">
                  <c:v>69.648556552748801</c:v>
                </c:pt>
                <c:pt idx="989">
                  <c:v>69.486986629111684</c:v>
                </c:pt>
                <c:pt idx="990">
                  <c:v>74.235426910011626</c:v>
                </c:pt>
                <c:pt idx="991">
                  <c:v>75.738644516816038</c:v>
                </c:pt>
                <c:pt idx="992">
                  <c:v>73.957864342981267</c:v>
                </c:pt>
                <c:pt idx="993">
                  <c:v>72.487775326578685</c:v>
                </c:pt>
                <c:pt idx="994">
                  <c:v>72.152740412511449</c:v>
                </c:pt>
                <c:pt idx="995">
                  <c:v>75.80711310784281</c:v>
                </c:pt>
                <c:pt idx="996">
                  <c:v>73.436977210678805</c:v>
                </c:pt>
                <c:pt idx="997">
                  <c:v>73.160190717989707</c:v>
                </c:pt>
                <c:pt idx="998">
                  <c:v>73.502972977918191</c:v>
                </c:pt>
                <c:pt idx="999">
                  <c:v>73.505902488547733</c:v>
                </c:pt>
                <c:pt idx="1000">
                  <c:v>73.288987167405594</c:v>
                </c:pt>
                <c:pt idx="1001">
                  <c:v>72.912206960314521</c:v>
                </c:pt>
                <c:pt idx="1002">
                  <c:v>72.211938265438846</c:v>
                </c:pt>
                <c:pt idx="1003">
                  <c:v>72.138497209141576</c:v>
                </c:pt>
                <c:pt idx="1004">
                  <c:v>71.777964475284151</c:v>
                </c:pt>
                <c:pt idx="1005">
                  <c:v>73.396717121853129</c:v>
                </c:pt>
                <c:pt idx="1006">
                  <c:v>71.573923425183395</c:v>
                </c:pt>
                <c:pt idx="1007">
                  <c:v>72.844755391414694</c:v>
                </c:pt>
                <c:pt idx="1008">
                  <c:v>72.552710162835339</c:v>
                </c:pt>
                <c:pt idx="1009">
                  <c:v>75.239928174807432</c:v>
                </c:pt>
                <c:pt idx="1010">
                  <c:v>71.304329770446586</c:v>
                </c:pt>
                <c:pt idx="1011">
                  <c:v>71.132003609483505</c:v>
                </c:pt>
                <c:pt idx="1012">
                  <c:v>73.992212666727056</c:v>
                </c:pt>
                <c:pt idx="1013">
                  <c:v>69.461158844506656</c:v>
                </c:pt>
                <c:pt idx="1014">
                  <c:v>68.570072967397849</c:v>
                </c:pt>
                <c:pt idx="1015">
                  <c:v>67.739359184821637</c:v>
                </c:pt>
                <c:pt idx="1016">
                  <c:v>65.99558936701267</c:v>
                </c:pt>
                <c:pt idx="1017">
                  <c:v>66.761806874484165</c:v>
                </c:pt>
                <c:pt idx="1018">
                  <c:v>65.705874791739873</c:v>
                </c:pt>
                <c:pt idx="1019">
                  <c:v>65.084022034015902</c:v>
                </c:pt>
                <c:pt idx="1020">
                  <c:v>78.467282354391969</c:v>
                </c:pt>
                <c:pt idx="1021">
                  <c:v>77.058336006292862</c:v>
                </c:pt>
                <c:pt idx="1022">
                  <c:v>77.19103210005207</c:v>
                </c:pt>
                <c:pt idx="1023">
                  <c:v>76.405574430147553</c:v>
                </c:pt>
                <c:pt idx="1024">
                  <c:v>76.618953921018829</c:v>
                </c:pt>
                <c:pt idx="1025">
                  <c:v>75.644320277492852</c:v>
                </c:pt>
                <c:pt idx="1026">
                  <c:v>75.195382329124811</c:v>
                </c:pt>
                <c:pt idx="1027">
                  <c:v>74.942801037111423</c:v>
                </c:pt>
                <c:pt idx="1028">
                  <c:v>74.53997438863324</c:v>
                </c:pt>
                <c:pt idx="1029">
                  <c:v>72.50322568249868</c:v>
                </c:pt>
                <c:pt idx="1030">
                  <c:v>72.365751963661268</c:v>
                </c:pt>
                <c:pt idx="1031">
                  <c:v>71.682362385144884</c:v>
                </c:pt>
                <c:pt idx="1032">
                  <c:v>72.613225216470383</c:v>
                </c:pt>
                <c:pt idx="1033">
                  <c:v>72.241423531813183</c:v>
                </c:pt>
                <c:pt idx="1034">
                  <c:v>70.154779196781519</c:v>
                </c:pt>
                <c:pt idx="1035">
                  <c:v>69.75640353367578</c:v>
                </c:pt>
                <c:pt idx="1036">
                  <c:v>67.629802326309573</c:v>
                </c:pt>
                <c:pt idx="1037">
                  <c:v>69.093129611226459</c:v>
                </c:pt>
                <c:pt idx="1038">
                  <c:v>68.686061722169114</c:v>
                </c:pt>
                <c:pt idx="1039">
                  <c:v>68.284484417198968</c:v>
                </c:pt>
                <c:pt idx="1040">
                  <c:v>68.130979547505632</c:v>
                </c:pt>
                <c:pt idx="1041">
                  <c:v>69.431668158883951</c:v>
                </c:pt>
                <c:pt idx="1042">
                  <c:v>66.72635825439167</c:v>
                </c:pt>
                <c:pt idx="1043">
                  <c:v>68.611331304888211</c:v>
                </c:pt>
                <c:pt idx="1044">
                  <c:v>59.372606572596908</c:v>
                </c:pt>
                <c:pt idx="1045">
                  <c:v>64.129240771341486</c:v>
                </c:pt>
                <c:pt idx="1046">
                  <c:v>63.259427212529594</c:v>
                </c:pt>
                <c:pt idx="1047">
                  <c:v>61.672854182947177</c:v>
                </c:pt>
                <c:pt idx="1048">
                  <c:v>60.767067524266963</c:v>
                </c:pt>
                <c:pt idx="1049">
                  <c:v>61.009443841357609</c:v>
                </c:pt>
                <c:pt idx="1050">
                  <c:v>59.775015580036317</c:v>
                </c:pt>
                <c:pt idx="1051">
                  <c:v>52.029054474579631</c:v>
                </c:pt>
                <c:pt idx="1052">
                  <c:v>50.710718772867892</c:v>
                </c:pt>
                <c:pt idx="1053">
                  <c:v>48.910928157462052</c:v>
                </c:pt>
                <c:pt idx="1054">
                  <c:v>49.721185147316426</c:v>
                </c:pt>
                <c:pt idx="1055">
                  <c:v>49.507367838202462</c:v>
                </c:pt>
                <c:pt idx="1056">
                  <c:v>49.549191002064461</c:v>
                </c:pt>
                <c:pt idx="1057">
                  <c:v>55.830876413375044</c:v>
                </c:pt>
                <c:pt idx="1058">
                  <c:v>67.873030889055471</c:v>
                </c:pt>
                <c:pt idx="1059">
                  <c:v>67.420740997347849</c:v>
                </c:pt>
                <c:pt idx="1060">
                  <c:v>67.550804918617644</c:v>
                </c:pt>
                <c:pt idx="1061">
                  <c:v>66.555884949618275</c:v>
                </c:pt>
                <c:pt idx="1062">
                  <c:v>65.078532835823509</c:v>
                </c:pt>
                <c:pt idx="1063">
                  <c:v>61.609482314119774</c:v>
                </c:pt>
                <c:pt idx="1064">
                  <c:v>60.16302319447324</c:v>
                </c:pt>
                <c:pt idx="1065">
                  <c:v>62.442711797285853</c:v>
                </c:pt>
                <c:pt idx="1066">
                  <c:v>65.456151989904228</c:v>
                </c:pt>
                <c:pt idx="1067">
                  <c:v>61.867344904838212</c:v>
                </c:pt>
                <c:pt idx="1068">
                  <c:v>61.89734679035918</c:v>
                </c:pt>
                <c:pt idx="1069">
                  <c:v>61.755757669932478</c:v>
                </c:pt>
                <c:pt idx="1070">
                  <c:v>67.88143473235526</c:v>
                </c:pt>
                <c:pt idx="1071">
                  <c:v>67.789582392118291</c:v>
                </c:pt>
                <c:pt idx="1072">
                  <c:v>66.907292218904118</c:v>
                </c:pt>
                <c:pt idx="1073">
                  <c:v>64.967468021404216</c:v>
                </c:pt>
                <c:pt idx="1074">
                  <c:v>64.356847435333464</c:v>
                </c:pt>
                <c:pt idx="1075">
                  <c:v>68.623607616642417</c:v>
                </c:pt>
                <c:pt idx="1076">
                  <c:v>68.358560420283183</c:v>
                </c:pt>
                <c:pt idx="1077">
                  <c:v>66.757751753130108</c:v>
                </c:pt>
                <c:pt idx="1078">
                  <c:v>67.807830024652219</c:v>
                </c:pt>
                <c:pt idx="1079">
                  <c:v>66.469944196088846</c:v>
                </c:pt>
                <c:pt idx="1080">
                  <c:v>65.850909581928008</c:v>
                </c:pt>
                <c:pt idx="1081">
                  <c:v>65.100455372914752</c:v>
                </c:pt>
                <c:pt idx="1082">
                  <c:v>64.767243317204802</c:v>
                </c:pt>
                <c:pt idx="1083">
                  <c:v>67.420339641697026</c:v>
                </c:pt>
                <c:pt idx="1084">
                  <c:v>66.824567285332535</c:v>
                </c:pt>
                <c:pt idx="1085">
                  <c:v>61.938485312853842</c:v>
                </c:pt>
                <c:pt idx="1086">
                  <c:v>66.817333473021137</c:v>
                </c:pt>
                <c:pt idx="1087">
                  <c:v>82.310245953505202</c:v>
                </c:pt>
                <c:pt idx="1088">
                  <c:v>83.659196097726166</c:v>
                </c:pt>
                <c:pt idx="1089">
                  <c:v>80.972625860378344</c:v>
                </c:pt>
                <c:pt idx="1090">
                  <c:v>80.453690423557191</c:v>
                </c:pt>
                <c:pt idx="1091">
                  <c:v>71.23160659128429</c:v>
                </c:pt>
                <c:pt idx="1092">
                  <c:v>70.781304962787942</c:v>
                </c:pt>
                <c:pt idx="1093">
                  <c:v>70.694613286162124</c:v>
                </c:pt>
                <c:pt idx="1094">
                  <c:v>69.215344591593862</c:v>
                </c:pt>
                <c:pt idx="1095">
                  <c:v>68.92849362682523</c:v>
                </c:pt>
                <c:pt idx="1096">
                  <c:v>70.131284242868077</c:v>
                </c:pt>
                <c:pt idx="1097">
                  <c:v>69.739209931682481</c:v>
                </c:pt>
                <c:pt idx="1098">
                  <c:v>69.331746409162619</c:v>
                </c:pt>
                <c:pt idx="1099">
                  <c:v>71.630241647678645</c:v>
                </c:pt>
                <c:pt idx="1100">
                  <c:v>68.610510846876423</c:v>
                </c:pt>
                <c:pt idx="1101">
                  <c:v>67.861975406631771</c:v>
                </c:pt>
                <c:pt idx="1102">
                  <c:v>68.317793542398803</c:v>
                </c:pt>
                <c:pt idx="1103">
                  <c:v>67.899472909974989</c:v>
                </c:pt>
                <c:pt idx="1104">
                  <c:v>67.636895155379406</c:v>
                </c:pt>
                <c:pt idx="1105">
                  <c:v>67.223181491707251</c:v>
                </c:pt>
                <c:pt idx="1106">
                  <c:v>57.353007471375285</c:v>
                </c:pt>
                <c:pt idx="1107">
                  <c:v>57.106356205665826</c:v>
                </c:pt>
                <c:pt idx="1108">
                  <c:v>57.245712542162401</c:v>
                </c:pt>
                <c:pt idx="1109">
                  <c:v>56.162425709347758</c:v>
                </c:pt>
                <c:pt idx="1110">
                  <c:v>55.264205351635603</c:v>
                </c:pt>
                <c:pt idx="1111">
                  <c:v>54.964489819786067</c:v>
                </c:pt>
                <c:pt idx="1112">
                  <c:v>53.285416551256745</c:v>
                </c:pt>
                <c:pt idx="1113">
                  <c:v>52.208197123501193</c:v>
                </c:pt>
                <c:pt idx="1114">
                  <c:v>51.455012242984061</c:v>
                </c:pt>
                <c:pt idx="1115">
                  <c:v>50.912266756618003</c:v>
                </c:pt>
                <c:pt idx="1116">
                  <c:v>49.970635618972693</c:v>
                </c:pt>
                <c:pt idx="1117">
                  <c:v>49.414905384595535</c:v>
                </c:pt>
                <c:pt idx="1118">
                  <c:v>48.194618990146601</c:v>
                </c:pt>
                <c:pt idx="1119">
                  <c:v>47.091595135927761</c:v>
                </c:pt>
                <c:pt idx="1120">
                  <c:v>46.184126372170802</c:v>
                </c:pt>
                <c:pt idx="1121">
                  <c:v>51.772531015986331</c:v>
                </c:pt>
                <c:pt idx="1122">
                  <c:v>66.11813412966255</c:v>
                </c:pt>
                <c:pt idx="1123">
                  <c:v>66.79903914726448</c:v>
                </c:pt>
                <c:pt idx="1124">
                  <c:v>66.51865584477207</c:v>
                </c:pt>
                <c:pt idx="1125">
                  <c:v>66.555558746843417</c:v>
                </c:pt>
                <c:pt idx="1126">
                  <c:v>66.562099929190481</c:v>
                </c:pt>
                <c:pt idx="1127">
                  <c:v>65.496861294022338</c:v>
                </c:pt>
                <c:pt idx="1128">
                  <c:v>63.66500983605102</c:v>
                </c:pt>
                <c:pt idx="1129">
                  <c:v>63.553457568758205</c:v>
                </c:pt>
                <c:pt idx="1130">
                  <c:v>63.648790197466354</c:v>
                </c:pt>
                <c:pt idx="1131">
                  <c:v>66.337620951945681</c:v>
                </c:pt>
                <c:pt idx="1132">
                  <c:v>61.923023267137459</c:v>
                </c:pt>
                <c:pt idx="1133">
                  <c:v>61.674175664464883</c:v>
                </c:pt>
                <c:pt idx="1134">
                  <c:v>73.435040256527685</c:v>
                </c:pt>
                <c:pt idx="1135">
                  <c:v>73.804324834261578</c:v>
                </c:pt>
                <c:pt idx="1136">
                  <c:v>75.291508398513244</c:v>
                </c:pt>
                <c:pt idx="1137">
                  <c:v>73.479003669867339</c:v>
                </c:pt>
                <c:pt idx="1138">
                  <c:v>73.933958124040416</c:v>
                </c:pt>
                <c:pt idx="1139">
                  <c:v>73.536656616086759</c:v>
                </c:pt>
                <c:pt idx="1140">
                  <c:v>73.360700630741974</c:v>
                </c:pt>
                <c:pt idx="1141">
                  <c:v>72.913287357021886</c:v>
                </c:pt>
                <c:pt idx="1142">
                  <c:v>73.412628293426437</c:v>
                </c:pt>
                <c:pt idx="1143">
                  <c:v>71.881436124820596</c:v>
                </c:pt>
                <c:pt idx="1144">
                  <c:v>73.263286626215432</c:v>
                </c:pt>
                <c:pt idx="1145">
                  <c:v>72.94790090901833</c:v>
                </c:pt>
                <c:pt idx="1146">
                  <c:v>72.793500639575342</c:v>
                </c:pt>
                <c:pt idx="1147">
                  <c:v>72.548974948616149</c:v>
                </c:pt>
                <c:pt idx="1148">
                  <c:v>65.2314984356221</c:v>
                </c:pt>
                <c:pt idx="1149">
                  <c:v>64.64377907179977</c:v>
                </c:pt>
                <c:pt idx="1150">
                  <c:v>64.859033001849639</c:v>
                </c:pt>
                <c:pt idx="1151">
                  <c:v>64.613183902083122</c:v>
                </c:pt>
                <c:pt idx="1152">
                  <c:v>64.073394972366813</c:v>
                </c:pt>
                <c:pt idx="1153">
                  <c:v>63.771525324537592</c:v>
                </c:pt>
                <c:pt idx="1154">
                  <c:v>67.612164920672669</c:v>
                </c:pt>
                <c:pt idx="1155">
                  <c:v>62.762765369396412</c:v>
                </c:pt>
                <c:pt idx="1156">
                  <c:v>62.261925475504171</c:v>
                </c:pt>
                <c:pt idx="1157">
                  <c:v>66.209483722653857</c:v>
                </c:pt>
                <c:pt idx="1158">
                  <c:v>60.356363795249116</c:v>
                </c:pt>
                <c:pt idx="1159">
                  <c:v>60.731948556000688</c:v>
                </c:pt>
                <c:pt idx="1160">
                  <c:v>60.408551770010426</c:v>
                </c:pt>
                <c:pt idx="1161">
                  <c:v>59.667705402802696</c:v>
                </c:pt>
                <c:pt idx="1162">
                  <c:v>59.078626477975369</c:v>
                </c:pt>
                <c:pt idx="1163">
                  <c:v>72.354853166863393</c:v>
                </c:pt>
                <c:pt idx="1164">
                  <c:v>70.695116749322239</c:v>
                </c:pt>
                <c:pt idx="1165">
                  <c:v>71.213912922793114</c:v>
                </c:pt>
                <c:pt idx="1166">
                  <c:v>74.053755492921695</c:v>
                </c:pt>
                <c:pt idx="1167">
                  <c:v>71.637257642753113</c:v>
                </c:pt>
                <c:pt idx="1168">
                  <c:v>71.100483517941655</c:v>
                </c:pt>
                <c:pt idx="1169">
                  <c:v>70.591984652498397</c:v>
                </c:pt>
                <c:pt idx="1170">
                  <c:v>70.807326225621196</c:v>
                </c:pt>
                <c:pt idx="1171">
                  <c:v>70.674181898212993</c:v>
                </c:pt>
                <c:pt idx="1172">
                  <c:v>70.704874616903112</c:v>
                </c:pt>
                <c:pt idx="1173">
                  <c:v>70.714539570697298</c:v>
                </c:pt>
                <c:pt idx="1174">
                  <c:v>70.856956457376072</c:v>
                </c:pt>
                <c:pt idx="1175">
                  <c:v>74.211814938910592</c:v>
                </c:pt>
                <c:pt idx="1176">
                  <c:v>73.704076278844596</c:v>
                </c:pt>
                <c:pt idx="1177">
                  <c:v>73.876776679282912</c:v>
                </c:pt>
                <c:pt idx="1178">
                  <c:v>73.495672664246626</c:v>
                </c:pt>
                <c:pt idx="1179">
                  <c:v>75.088061265475687</c:v>
                </c:pt>
                <c:pt idx="1180">
                  <c:v>75.191023142730046</c:v>
                </c:pt>
                <c:pt idx="1181">
                  <c:v>71.144292801969101</c:v>
                </c:pt>
                <c:pt idx="1182">
                  <c:v>71.31832112865888</c:v>
                </c:pt>
                <c:pt idx="1183">
                  <c:v>72.608810063142315</c:v>
                </c:pt>
                <c:pt idx="1184">
                  <c:v>71.89960848446502</c:v>
                </c:pt>
                <c:pt idx="1185">
                  <c:v>71.744956274950781</c:v>
                </c:pt>
                <c:pt idx="1186">
                  <c:v>72.390756142568492</c:v>
                </c:pt>
                <c:pt idx="1187">
                  <c:v>68.00124717157577</c:v>
                </c:pt>
                <c:pt idx="1188">
                  <c:v>68.543089039311738</c:v>
                </c:pt>
                <c:pt idx="1189">
                  <c:v>68.419540937614784</c:v>
                </c:pt>
                <c:pt idx="1190">
                  <c:v>68.326584159196926</c:v>
                </c:pt>
                <c:pt idx="1191">
                  <c:v>67.931228106378086</c:v>
                </c:pt>
                <c:pt idx="1192">
                  <c:v>68.345554370565665</c:v>
                </c:pt>
                <c:pt idx="1193">
                  <c:v>68.188428714702042</c:v>
                </c:pt>
                <c:pt idx="1194">
                  <c:v>67.940191900981134</c:v>
                </c:pt>
                <c:pt idx="1195">
                  <c:v>67.370247926987972</c:v>
                </c:pt>
                <c:pt idx="1196">
                  <c:v>66.858593267264666</c:v>
                </c:pt>
                <c:pt idx="1197">
                  <c:v>67.870223581998786</c:v>
                </c:pt>
                <c:pt idx="1198">
                  <c:v>67.751322900521743</c:v>
                </c:pt>
                <c:pt idx="1199">
                  <c:v>67.305742220211144</c:v>
                </c:pt>
                <c:pt idx="1200">
                  <c:v>67.230147165932493</c:v>
                </c:pt>
                <c:pt idx="1201">
                  <c:v>67.394975626181889</c:v>
                </c:pt>
                <c:pt idx="1202">
                  <c:v>79.582411715188755</c:v>
                </c:pt>
                <c:pt idx="1203">
                  <c:v>76.468288677641667</c:v>
                </c:pt>
                <c:pt idx="1204">
                  <c:v>76.513231039690027</c:v>
                </c:pt>
                <c:pt idx="1205">
                  <c:v>76.49669578254229</c:v>
                </c:pt>
                <c:pt idx="1206">
                  <c:v>78.085958636416592</c:v>
                </c:pt>
                <c:pt idx="1207">
                  <c:v>76.278549813450852</c:v>
                </c:pt>
                <c:pt idx="1208">
                  <c:v>77.458869535067109</c:v>
                </c:pt>
                <c:pt idx="1209">
                  <c:v>75.230702369861959</c:v>
                </c:pt>
                <c:pt idx="1210">
                  <c:v>75.135993559852423</c:v>
                </c:pt>
                <c:pt idx="1211">
                  <c:v>74.968310039070602</c:v>
                </c:pt>
                <c:pt idx="1212">
                  <c:v>75.923777117239268</c:v>
                </c:pt>
                <c:pt idx="1213">
                  <c:v>75.776837994168361</c:v>
                </c:pt>
                <c:pt idx="1214">
                  <c:v>75.426089812966183</c:v>
                </c:pt>
                <c:pt idx="1215">
                  <c:v>74.975993833086022</c:v>
                </c:pt>
                <c:pt idx="1216">
                  <c:v>74.521983564298296</c:v>
                </c:pt>
                <c:pt idx="1217">
                  <c:v>77.084337000187844</c:v>
                </c:pt>
                <c:pt idx="1218">
                  <c:v>77.687138168851746</c:v>
                </c:pt>
                <c:pt idx="1219">
                  <c:v>78.160533537455379</c:v>
                </c:pt>
                <c:pt idx="1220">
                  <c:v>78.602171617712813</c:v>
                </c:pt>
                <c:pt idx="1221">
                  <c:v>78.264317093852185</c:v>
                </c:pt>
                <c:pt idx="1222">
                  <c:v>78.190635717099426</c:v>
                </c:pt>
                <c:pt idx="1223">
                  <c:v>78.775752244744581</c:v>
                </c:pt>
                <c:pt idx="1224">
                  <c:v>76.687497160087801</c:v>
                </c:pt>
                <c:pt idx="1225">
                  <c:v>77.776122281348492</c:v>
                </c:pt>
                <c:pt idx="1226">
                  <c:v>78.980589760819427</c:v>
                </c:pt>
                <c:pt idx="1227">
                  <c:v>76.759348475376882</c:v>
                </c:pt>
                <c:pt idx="1228">
                  <c:v>78.984992408522018</c:v>
                </c:pt>
                <c:pt idx="1229">
                  <c:v>79.053427298356226</c:v>
                </c:pt>
                <c:pt idx="1230">
                  <c:v>77.665282483856572</c:v>
                </c:pt>
                <c:pt idx="1231">
                  <c:v>76.426334873967022</c:v>
                </c:pt>
                <c:pt idx="1232">
                  <c:v>75.593120569239048</c:v>
                </c:pt>
                <c:pt idx="1233">
                  <c:v>75.453057673750251</c:v>
                </c:pt>
                <c:pt idx="1234">
                  <c:v>75.872505360380686</c:v>
                </c:pt>
                <c:pt idx="1235">
                  <c:v>75.671271171781356</c:v>
                </c:pt>
                <c:pt idx="1236">
                  <c:v>76.124698703718863</c:v>
                </c:pt>
                <c:pt idx="1237">
                  <c:v>75.047335290440856</c:v>
                </c:pt>
                <c:pt idx="1238">
                  <c:v>74.183964692318682</c:v>
                </c:pt>
                <c:pt idx="1239">
                  <c:v>74.122734147235732</c:v>
                </c:pt>
                <c:pt idx="1240">
                  <c:v>73.531173908089812</c:v>
                </c:pt>
                <c:pt idx="1241">
                  <c:v>73.038462216432592</c:v>
                </c:pt>
                <c:pt idx="1242">
                  <c:v>72.333911360674634</c:v>
                </c:pt>
                <c:pt idx="1243">
                  <c:v>71.720390341528912</c:v>
                </c:pt>
                <c:pt idx="1244">
                  <c:v>70.83074199080275</c:v>
                </c:pt>
                <c:pt idx="1245">
                  <c:v>70.520835277076614</c:v>
                </c:pt>
                <c:pt idx="1246">
                  <c:v>70.28999430089064</c:v>
                </c:pt>
                <c:pt idx="1247">
                  <c:v>74.683599121183292</c:v>
                </c:pt>
                <c:pt idx="1248">
                  <c:v>74.472284854995976</c:v>
                </c:pt>
                <c:pt idx="1249">
                  <c:v>73.318600785372595</c:v>
                </c:pt>
                <c:pt idx="1250">
                  <c:v>72.781341214981765</c:v>
                </c:pt>
                <c:pt idx="1251">
                  <c:v>72.034323725857661</c:v>
                </c:pt>
                <c:pt idx="1252">
                  <c:v>72.246383638089853</c:v>
                </c:pt>
                <c:pt idx="1253">
                  <c:v>71.881923612098916</c:v>
                </c:pt>
                <c:pt idx="1254">
                  <c:v>71.281955539757348</c:v>
                </c:pt>
                <c:pt idx="1255">
                  <c:v>75.925249868355337</c:v>
                </c:pt>
                <c:pt idx="1256">
                  <c:v>70.609555070748144</c:v>
                </c:pt>
                <c:pt idx="1257">
                  <c:v>70.349377420975017</c:v>
                </c:pt>
                <c:pt idx="1258">
                  <c:v>69.940644246783677</c:v>
                </c:pt>
                <c:pt idx="1259">
                  <c:v>69.80321411399774</c:v>
                </c:pt>
                <c:pt idx="1260">
                  <c:v>74.162255737832496</c:v>
                </c:pt>
                <c:pt idx="1261">
                  <c:v>68.968155825409212</c:v>
                </c:pt>
                <c:pt idx="1262">
                  <c:v>65.278136255088384</c:v>
                </c:pt>
                <c:pt idx="1263">
                  <c:v>65.318914358731803</c:v>
                </c:pt>
                <c:pt idx="1264">
                  <c:v>63.97713818677034</c:v>
                </c:pt>
                <c:pt idx="1265">
                  <c:v>67.003481449644397</c:v>
                </c:pt>
                <c:pt idx="1266">
                  <c:v>62.354493138180182</c:v>
                </c:pt>
                <c:pt idx="1267">
                  <c:v>62.102464271495663</c:v>
                </c:pt>
                <c:pt idx="1268">
                  <c:v>60.988222379874486</c:v>
                </c:pt>
                <c:pt idx="1269">
                  <c:v>58.352208423237762</c:v>
                </c:pt>
                <c:pt idx="1270">
                  <c:v>62.511328249307653</c:v>
                </c:pt>
                <c:pt idx="1271">
                  <c:v>55.218817786322866</c:v>
                </c:pt>
                <c:pt idx="1272">
                  <c:v>60.396597025217069</c:v>
                </c:pt>
                <c:pt idx="1273">
                  <c:v>53.200633508659251</c:v>
                </c:pt>
                <c:pt idx="1274">
                  <c:v>73.706122372018697</c:v>
                </c:pt>
                <c:pt idx="1275">
                  <c:v>73.987128984804627</c:v>
                </c:pt>
                <c:pt idx="1276">
                  <c:v>73.288476310859707</c:v>
                </c:pt>
                <c:pt idx="1277">
                  <c:v>72.733688340079738</c:v>
                </c:pt>
                <c:pt idx="1278">
                  <c:v>72.855079512109157</c:v>
                </c:pt>
                <c:pt idx="1279">
                  <c:v>71.958408946073817</c:v>
                </c:pt>
                <c:pt idx="1280">
                  <c:v>72.139057645739612</c:v>
                </c:pt>
                <c:pt idx="1281">
                  <c:v>70.126205345072819</c:v>
                </c:pt>
                <c:pt idx="1282">
                  <c:v>69.548966533961107</c:v>
                </c:pt>
                <c:pt idx="1283">
                  <c:v>74.159768581738192</c:v>
                </c:pt>
                <c:pt idx="1284">
                  <c:v>71.223787287491149</c:v>
                </c:pt>
                <c:pt idx="1285">
                  <c:v>71.46835176837439</c:v>
                </c:pt>
                <c:pt idx="1286">
                  <c:v>71.339832975645848</c:v>
                </c:pt>
                <c:pt idx="1287">
                  <c:v>71.072923030198069</c:v>
                </c:pt>
                <c:pt idx="1288">
                  <c:v>73.911854406137039</c:v>
                </c:pt>
                <c:pt idx="1289">
                  <c:v>67.374316305049476</c:v>
                </c:pt>
                <c:pt idx="1290">
                  <c:v>68.245368996346201</c:v>
                </c:pt>
                <c:pt idx="1291">
                  <c:v>67.604273598209929</c:v>
                </c:pt>
                <c:pt idx="1292">
                  <c:v>66.693452727889664</c:v>
                </c:pt>
                <c:pt idx="1293">
                  <c:v>69.617913825740871</c:v>
                </c:pt>
                <c:pt idx="1294">
                  <c:v>69.096977505553411</c:v>
                </c:pt>
                <c:pt idx="1295">
                  <c:v>65.975280628820741</c:v>
                </c:pt>
                <c:pt idx="1296">
                  <c:v>65.823769091706325</c:v>
                </c:pt>
                <c:pt idx="1297">
                  <c:v>68.952260176134075</c:v>
                </c:pt>
                <c:pt idx="1298">
                  <c:v>64.478934708318121</c:v>
                </c:pt>
                <c:pt idx="1299">
                  <c:v>65.347468270383899</c:v>
                </c:pt>
                <c:pt idx="1300">
                  <c:v>64.97405192323437</c:v>
                </c:pt>
                <c:pt idx="1301">
                  <c:v>64.553345402814699</c:v>
                </c:pt>
                <c:pt idx="1302">
                  <c:v>64.092665567841294</c:v>
                </c:pt>
                <c:pt idx="1303">
                  <c:v>66.770758236212231</c:v>
                </c:pt>
                <c:pt idx="1304">
                  <c:v>66.285543864238448</c:v>
                </c:pt>
                <c:pt idx="1305">
                  <c:v>62.781288366409107</c:v>
                </c:pt>
                <c:pt idx="1306">
                  <c:v>62.340970407322779</c:v>
                </c:pt>
                <c:pt idx="1307">
                  <c:v>61.219879400243592</c:v>
                </c:pt>
                <c:pt idx="1308">
                  <c:v>64.05470808170142</c:v>
                </c:pt>
                <c:pt idx="1309">
                  <c:v>60.303570266629819</c:v>
                </c:pt>
                <c:pt idx="1310">
                  <c:v>59.743667101891468</c:v>
                </c:pt>
                <c:pt idx="1311">
                  <c:v>59.595813793088716</c:v>
                </c:pt>
                <c:pt idx="1312">
                  <c:v>74.354168471492741</c:v>
                </c:pt>
                <c:pt idx="1313">
                  <c:v>74.583711130186103</c:v>
                </c:pt>
                <c:pt idx="1314">
                  <c:v>74.925813587296972</c:v>
                </c:pt>
                <c:pt idx="1315">
                  <c:v>74.462480254501173</c:v>
                </c:pt>
                <c:pt idx="1316">
                  <c:v>73.74916338655224</c:v>
                </c:pt>
                <c:pt idx="1317">
                  <c:v>74.405433816487104</c:v>
                </c:pt>
                <c:pt idx="1318">
                  <c:v>73.212303807886457</c:v>
                </c:pt>
                <c:pt idx="1319">
                  <c:v>73.370017529240059</c:v>
                </c:pt>
                <c:pt idx="1320">
                  <c:v>73.79243082809667</c:v>
                </c:pt>
                <c:pt idx="1321">
                  <c:v>73.622932090198233</c:v>
                </c:pt>
                <c:pt idx="1322">
                  <c:v>73.198323319323492</c:v>
                </c:pt>
                <c:pt idx="1323">
                  <c:v>74.920197749082263</c:v>
                </c:pt>
                <c:pt idx="1324">
                  <c:v>73.205722141785259</c:v>
                </c:pt>
                <c:pt idx="1325">
                  <c:v>72.630006114079833</c:v>
                </c:pt>
                <c:pt idx="1326">
                  <c:v>72.004258432374144</c:v>
                </c:pt>
                <c:pt idx="1327">
                  <c:v>74.140827920352336</c:v>
                </c:pt>
                <c:pt idx="1328">
                  <c:v>71.367086930635764</c:v>
                </c:pt>
                <c:pt idx="1329">
                  <c:v>71.608689073789563</c:v>
                </c:pt>
                <c:pt idx="1330">
                  <c:v>71.475655645977909</c:v>
                </c:pt>
                <c:pt idx="1331">
                  <c:v>70.080751825020783</c:v>
                </c:pt>
                <c:pt idx="1332">
                  <c:v>69.018970768978562</c:v>
                </c:pt>
                <c:pt idx="1333">
                  <c:v>70.093927518894262</c:v>
                </c:pt>
                <c:pt idx="1334">
                  <c:v>70.372609427306656</c:v>
                </c:pt>
                <c:pt idx="1335">
                  <c:v>69.974401224012468</c:v>
                </c:pt>
                <c:pt idx="1336">
                  <c:v>70.278886023931634</c:v>
                </c:pt>
                <c:pt idx="1337">
                  <c:v>63.259827922529034</c:v>
                </c:pt>
                <c:pt idx="1338">
                  <c:v>60.303794862651472</c:v>
                </c:pt>
                <c:pt idx="1339">
                  <c:v>66.972708355293122</c:v>
                </c:pt>
                <c:pt idx="1340">
                  <c:v>60.478893651205681</c:v>
                </c:pt>
                <c:pt idx="1341">
                  <c:v>59.571922746798037</c:v>
                </c:pt>
                <c:pt idx="1342">
                  <c:v>58.084330561354058</c:v>
                </c:pt>
                <c:pt idx="1343">
                  <c:v>58.473288084686892</c:v>
                </c:pt>
                <c:pt idx="1344">
                  <c:v>56.236588118902695</c:v>
                </c:pt>
                <c:pt idx="1345">
                  <c:v>62.317624399133031</c:v>
                </c:pt>
                <c:pt idx="1346">
                  <c:v>67.154402797264822</c:v>
                </c:pt>
                <c:pt idx="1347">
                  <c:v>67.122611683958951</c:v>
                </c:pt>
                <c:pt idx="1348">
                  <c:v>67.090272451813249</c:v>
                </c:pt>
                <c:pt idx="1349">
                  <c:v>66.910131495999252</c:v>
                </c:pt>
                <c:pt idx="1350">
                  <c:v>65.927670859244657</c:v>
                </c:pt>
                <c:pt idx="1351">
                  <c:v>66.721382039611029</c:v>
                </c:pt>
                <c:pt idx="1352">
                  <c:v>66.23485113595197</c:v>
                </c:pt>
                <c:pt idx="1353">
                  <c:v>68.52631091175769</c:v>
                </c:pt>
                <c:pt idx="1354">
                  <c:v>68.790462399579638</c:v>
                </c:pt>
                <c:pt idx="1355">
                  <c:v>67.497017900133898</c:v>
                </c:pt>
                <c:pt idx="1356">
                  <c:v>66.522638776379438</c:v>
                </c:pt>
                <c:pt idx="1357">
                  <c:v>63.009877310728875</c:v>
                </c:pt>
                <c:pt idx="1358">
                  <c:v>66.778325007471494</c:v>
                </c:pt>
                <c:pt idx="1359">
                  <c:v>62.801882763263663</c:v>
                </c:pt>
                <c:pt idx="1360">
                  <c:v>63.052304673474211</c:v>
                </c:pt>
                <c:pt idx="1361">
                  <c:v>66.17260068234863</c:v>
                </c:pt>
                <c:pt idx="1362">
                  <c:v>66.505714363285506</c:v>
                </c:pt>
                <c:pt idx="1363">
                  <c:v>69.874280364867786</c:v>
                </c:pt>
                <c:pt idx="1364">
                  <c:v>62.587406859463854</c:v>
                </c:pt>
                <c:pt idx="1365">
                  <c:v>61.253934731257218</c:v>
                </c:pt>
                <c:pt idx="1366">
                  <c:v>56.930481852177294</c:v>
                </c:pt>
                <c:pt idx="1367">
                  <c:v>54.970371137842761</c:v>
                </c:pt>
                <c:pt idx="1368">
                  <c:v>52.71090074452033</c:v>
                </c:pt>
                <c:pt idx="1369">
                  <c:v>51.825146378179625</c:v>
                </c:pt>
                <c:pt idx="1370">
                  <c:v>50.904233263807036</c:v>
                </c:pt>
                <c:pt idx="1371">
                  <c:v>50.82891296718833</c:v>
                </c:pt>
                <c:pt idx="1372">
                  <c:v>50.770486629821818</c:v>
                </c:pt>
                <c:pt idx="1373">
                  <c:v>51.382445338153666</c:v>
                </c:pt>
                <c:pt idx="1374">
                  <c:v>53.306075071280205</c:v>
                </c:pt>
                <c:pt idx="1375">
                  <c:v>55.024130681176246</c:v>
                </c:pt>
                <c:pt idx="1376">
                  <c:v>80.912826506353028</c:v>
                </c:pt>
                <c:pt idx="1377">
                  <c:v>81.231572369370681</c:v>
                </c:pt>
                <c:pt idx="1378">
                  <c:v>81.813803006114128</c:v>
                </c:pt>
                <c:pt idx="1379">
                  <c:v>81.667900500040588</c:v>
                </c:pt>
                <c:pt idx="1380">
                  <c:v>79.140088243390323</c:v>
                </c:pt>
                <c:pt idx="1381">
                  <c:v>81.126833100361651</c:v>
                </c:pt>
                <c:pt idx="1382">
                  <c:v>82.112855579865965</c:v>
                </c:pt>
                <c:pt idx="1383">
                  <c:v>78.395069105087813</c:v>
                </c:pt>
                <c:pt idx="1384">
                  <c:v>80.017479460170648</c:v>
                </c:pt>
                <c:pt idx="1385">
                  <c:v>76.028077109205967</c:v>
                </c:pt>
                <c:pt idx="1386">
                  <c:v>79.171491741437137</c:v>
                </c:pt>
                <c:pt idx="1387">
                  <c:v>78.884436866300547</c:v>
                </c:pt>
                <c:pt idx="1388">
                  <c:v>77.45855546640891</c:v>
                </c:pt>
                <c:pt idx="1389">
                  <c:v>78.366746155889118</c:v>
                </c:pt>
                <c:pt idx="1390">
                  <c:v>78.157444219114907</c:v>
                </c:pt>
                <c:pt idx="1391">
                  <c:v>72.354223253739448</c:v>
                </c:pt>
                <c:pt idx="1392">
                  <c:v>72.099962075641386</c:v>
                </c:pt>
                <c:pt idx="1393">
                  <c:v>71.805169093982698</c:v>
                </c:pt>
                <c:pt idx="1394">
                  <c:v>71.053487321894949</c:v>
                </c:pt>
                <c:pt idx="1395">
                  <c:v>71.677074131128194</c:v>
                </c:pt>
                <c:pt idx="1396">
                  <c:v>70.731621097403121</c:v>
                </c:pt>
                <c:pt idx="1397">
                  <c:v>70.787547509405428</c:v>
                </c:pt>
                <c:pt idx="1398">
                  <c:v>71.059989407386155</c:v>
                </c:pt>
                <c:pt idx="1399">
                  <c:v>70.976641733798445</c:v>
                </c:pt>
                <c:pt idx="1400">
                  <c:v>70.845108743439653</c:v>
                </c:pt>
                <c:pt idx="1401">
                  <c:v>69.622821633101836</c:v>
                </c:pt>
                <c:pt idx="1402">
                  <c:v>70.762904041100171</c:v>
                </c:pt>
                <c:pt idx="1403">
                  <c:v>72.155734438579202</c:v>
                </c:pt>
                <c:pt idx="1404">
                  <c:v>72.136068805805934</c:v>
                </c:pt>
                <c:pt idx="1405">
                  <c:v>71.879053321195812</c:v>
                </c:pt>
                <c:pt idx="1406">
                  <c:v>71.715551261781954</c:v>
                </c:pt>
                <c:pt idx="1407">
                  <c:v>73.933057337045113</c:v>
                </c:pt>
                <c:pt idx="1408">
                  <c:v>70.861943815202977</c:v>
                </c:pt>
                <c:pt idx="1409">
                  <c:v>70.293406379686402</c:v>
                </c:pt>
                <c:pt idx="1410">
                  <c:v>73.065105434612576</c:v>
                </c:pt>
                <c:pt idx="1411">
                  <c:v>69.63325874571612</c:v>
                </c:pt>
                <c:pt idx="1412">
                  <c:v>72.525195459026691</c:v>
                </c:pt>
                <c:pt idx="1413">
                  <c:v>62.375027906569599</c:v>
                </c:pt>
                <c:pt idx="1414">
                  <c:v>61.121250604168928</c:v>
                </c:pt>
                <c:pt idx="1415">
                  <c:v>58.534890215652041</c:v>
                </c:pt>
                <c:pt idx="1416">
                  <c:v>55.983494587541827</c:v>
                </c:pt>
                <c:pt idx="1417">
                  <c:v>53.341505688857545</c:v>
                </c:pt>
                <c:pt idx="1418">
                  <c:v>54.850031384026828</c:v>
                </c:pt>
                <c:pt idx="1419">
                  <c:v>45.054189688178752</c:v>
                </c:pt>
                <c:pt idx="1420">
                  <c:v>51.093763266928264</c:v>
                </c:pt>
                <c:pt idx="1421">
                  <c:v>40.620807621889931</c:v>
                </c:pt>
                <c:pt idx="1422">
                  <c:v>46.406064570479721</c:v>
                </c:pt>
                <c:pt idx="1423">
                  <c:v>45.21707806144088</c:v>
                </c:pt>
                <c:pt idx="1424">
                  <c:v>46.245222343365597</c:v>
                </c:pt>
                <c:pt idx="1425">
                  <c:v>36.470134768746007</c:v>
                </c:pt>
                <c:pt idx="1426">
                  <c:v>37.296573529398366</c:v>
                </c:pt>
                <c:pt idx="1427">
                  <c:v>38.999194305547618</c:v>
                </c:pt>
                <c:pt idx="1428">
                  <c:v>79.872018593154436</c:v>
                </c:pt>
                <c:pt idx="1429">
                  <c:v>79.821060143241681</c:v>
                </c:pt>
                <c:pt idx="1430">
                  <c:v>84.230576095873658</c:v>
                </c:pt>
                <c:pt idx="1431">
                  <c:v>84.644245196608949</c:v>
                </c:pt>
                <c:pt idx="1432">
                  <c:v>69.578127404303274</c:v>
                </c:pt>
                <c:pt idx="1433">
                  <c:v>69.316987124569096</c:v>
                </c:pt>
                <c:pt idx="1434">
                  <c:v>68.868605269738453</c:v>
                </c:pt>
                <c:pt idx="1435">
                  <c:v>69.33136231584281</c:v>
                </c:pt>
                <c:pt idx="1436">
                  <c:v>68.910671529104107</c:v>
                </c:pt>
                <c:pt idx="1437">
                  <c:v>69.178641734915928</c:v>
                </c:pt>
                <c:pt idx="1438">
                  <c:v>69.026638903897847</c:v>
                </c:pt>
                <c:pt idx="1439">
                  <c:v>68.4677298097901</c:v>
                </c:pt>
                <c:pt idx="1440">
                  <c:v>69.909094924467624</c:v>
                </c:pt>
                <c:pt idx="1441">
                  <c:v>69.730698683398558</c:v>
                </c:pt>
                <c:pt idx="1442">
                  <c:v>69.474758762747797</c:v>
                </c:pt>
                <c:pt idx="1443">
                  <c:v>69.326340971185473</c:v>
                </c:pt>
                <c:pt idx="1444">
                  <c:v>69.152548350110735</c:v>
                </c:pt>
                <c:pt idx="1445">
                  <c:v>68.998200672827835</c:v>
                </c:pt>
                <c:pt idx="1446">
                  <c:v>68.360852421942525</c:v>
                </c:pt>
                <c:pt idx="1447">
                  <c:v>68.288992764226961</c:v>
                </c:pt>
                <c:pt idx="1448">
                  <c:v>67.880771823652111</c:v>
                </c:pt>
                <c:pt idx="1449">
                  <c:v>67.616813053714822</c:v>
                </c:pt>
                <c:pt idx="1450">
                  <c:v>67.75910424330047</c:v>
                </c:pt>
                <c:pt idx="1451">
                  <c:v>67.136674602941895</c:v>
                </c:pt>
                <c:pt idx="1452">
                  <c:v>66.718229638034501</c:v>
                </c:pt>
                <c:pt idx="1453">
                  <c:v>72.480140665992877</c:v>
                </c:pt>
                <c:pt idx="1454">
                  <c:v>72.483225327865654</c:v>
                </c:pt>
                <c:pt idx="1455">
                  <c:v>71.440650468923181</c:v>
                </c:pt>
                <c:pt idx="1456">
                  <c:v>71.957204022317029</c:v>
                </c:pt>
                <c:pt idx="1457">
                  <c:v>71.192284265787592</c:v>
                </c:pt>
                <c:pt idx="1458">
                  <c:v>73.637194448451524</c:v>
                </c:pt>
                <c:pt idx="1459">
                  <c:v>70.946026408276509</c:v>
                </c:pt>
                <c:pt idx="1460">
                  <c:v>70.070184331599663</c:v>
                </c:pt>
                <c:pt idx="1461">
                  <c:v>69.994679092620601</c:v>
                </c:pt>
                <c:pt idx="1462">
                  <c:v>69.399398607379823</c:v>
                </c:pt>
                <c:pt idx="1463">
                  <c:v>69.006938198078913</c:v>
                </c:pt>
                <c:pt idx="1464">
                  <c:v>68.062487685562033</c:v>
                </c:pt>
                <c:pt idx="1465">
                  <c:v>67.460002424188332</c:v>
                </c:pt>
                <c:pt idx="1466">
                  <c:v>67.668427501288463</c:v>
                </c:pt>
                <c:pt idx="1467">
                  <c:v>67.308598817683091</c:v>
                </c:pt>
                <c:pt idx="1468">
                  <c:v>69.05887526548041</c:v>
                </c:pt>
                <c:pt idx="1469">
                  <c:v>69.041121490142771</c:v>
                </c:pt>
                <c:pt idx="1470">
                  <c:v>69.011276103932261</c:v>
                </c:pt>
                <c:pt idx="1471">
                  <c:v>68.420320953628391</c:v>
                </c:pt>
                <c:pt idx="1472">
                  <c:v>68.359318973556711</c:v>
                </c:pt>
                <c:pt idx="1473">
                  <c:v>68.110778152571129</c:v>
                </c:pt>
                <c:pt idx="1474">
                  <c:v>67.398320314374502</c:v>
                </c:pt>
                <c:pt idx="1475">
                  <c:v>65.297093214698876</c:v>
                </c:pt>
                <c:pt idx="1476">
                  <c:v>65.040354704217791</c:v>
                </c:pt>
                <c:pt idx="1477">
                  <c:v>64.671202129195137</c:v>
                </c:pt>
                <c:pt idx="1478">
                  <c:v>68.075098252539888</c:v>
                </c:pt>
                <c:pt idx="1479">
                  <c:v>62.11529456576185</c:v>
                </c:pt>
                <c:pt idx="1480">
                  <c:v>60.581585475903054</c:v>
                </c:pt>
                <c:pt idx="1481">
                  <c:v>59.463712818017328</c:v>
                </c:pt>
                <c:pt idx="1482">
                  <c:v>74.449065822231759</c:v>
                </c:pt>
                <c:pt idx="1483">
                  <c:v>75.077779724593597</c:v>
                </c:pt>
                <c:pt idx="1484">
                  <c:v>74.751855839611352</c:v>
                </c:pt>
                <c:pt idx="1485">
                  <c:v>76.797396297345671</c:v>
                </c:pt>
                <c:pt idx="1486">
                  <c:v>74.768890624885415</c:v>
                </c:pt>
                <c:pt idx="1487">
                  <c:v>74.536311362901188</c:v>
                </c:pt>
                <c:pt idx="1488">
                  <c:v>74.840656338022882</c:v>
                </c:pt>
                <c:pt idx="1489">
                  <c:v>72.684319203999792</c:v>
                </c:pt>
                <c:pt idx="1490">
                  <c:v>72.668691939491183</c:v>
                </c:pt>
                <c:pt idx="1491">
                  <c:v>76.530252846727578</c:v>
                </c:pt>
                <c:pt idx="1492">
                  <c:v>73.885767241988432</c:v>
                </c:pt>
                <c:pt idx="1493">
                  <c:v>72.423822399157032</c:v>
                </c:pt>
                <c:pt idx="1494">
                  <c:v>73.253435826676437</c:v>
                </c:pt>
                <c:pt idx="1495">
                  <c:v>73.027047011856553</c:v>
                </c:pt>
                <c:pt idx="1496">
                  <c:v>73.265475141298865</c:v>
                </c:pt>
                <c:pt idx="1497">
                  <c:v>72.748687714412682</c:v>
                </c:pt>
                <c:pt idx="1498">
                  <c:v>71.892432627028001</c:v>
                </c:pt>
                <c:pt idx="1499">
                  <c:v>72.37463251689644</c:v>
                </c:pt>
                <c:pt idx="1500">
                  <c:v>70.842998641877628</c:v>
                </c:pt>
                <c:pt idx="1501">
                  <c:v>71.296311746550458</c:v>
                </c:pt>
                <c:pt idx="1502">
                  <c:v>70.060668089013774</c:v>
                </c:pt>
                <c:pt idx="1503">
                  <c:v>70.0178100910952</c:v>
                </c:pt>
                <c:pt idx="1504">
                  <c:v>70.057578256456338</c:v>
                </c:pt>
                <c:pt idx="1505">
                  <c:v>70.516450994526423</c:v>
                </c:pt>
                <c:pt idx="1506">
                  <c:v>71.144836945350349</c:v>
                </c:pt>
                <c:pt idx="1507">
                  <c:v>72.968994465702494</c:v>
                </c:pt>
                <c:pt idx="1508">
                  <c:v>70.013714786793628</c:v>
                </c:pt>
                <c:pt idx="1509">
                  <c:v>69.654378291259306</c:v>
                </c:pt>
                <c:pt idx="1510">
                  <c:v>75.333122480500521</c:v>
                </c:pt>
                <c:pt idx="1511">
                  <c:v>77.102623538534218</c:v>
                </c:pt>
                <c:pt idx="1512">
                  <c:v>76.923275414229309</c:v>
                </c:pt>
                <c:pt idx="1513">
                  <c:v>76.806771970372694</c:v>
                </c:pt>
                <c:pt idx="1514">
                  <c:v>76.355276825594487</c:v>
                </c:pt>
                <c:pt idx="1515">
                  <c:v>76.515411438990583</c:v>
                </c:pt>
                <c:pt idx="1516">
                  <c:v>76.054730176769937</c:v>
                </c:pt>
                <c:pt idx="1517">
                  <c:v>76.093340671391061</c:v>
                </c:pt>
                <c:pt idx="1518">
                  <c:v>75.899398356820583</c:v>
                </c:pt>
                <c:pt idx="1519">
                  <c:v>75.483270255264813</c:v>
                </c:pt>
                <c:pt idx="1520">
                  <c:v>75.06568208351878</c:v>
                </c:pt>
                <c:pt idx="1521">
                  <c:v>73.368237275423652</c:v>
                </c:pt>
                <c:pt idx="1522">
                  <c:v>74.504555536883686</c:v>
                </c:pt>
                <c:pt idx="1523">
                  <c:v>74.395636738201205</c:v>
                </c:pt>
                <c:pt idx="1524">
                  <c:v>72.298291548710822</c:v>
                </c:pt>
                <c:pt idx="1525">
                  <c:v>77.388760046405395</c:v>
                </c:pt>
                <c:pt idx="1526">
                  <c:v>77.150382920203384</c:v>
                </c:pt>
                <c:pt idx="1527">
                  <c:v>75.27295122238597</c:v>
                </c:pt>
                <c:pt idx="1528">
                  <c:v>75.338726943164104</c:v>
                </c:pt>
                <c:pt idx="1529">
                  <c:v>73.689166704522933</c:v>
                </c:pt>
                <c:pt idx="1530">
                  <c:v>73.279077879404198</c:v>
                </c:pt>
                <c:pt idx="1531">
                  <c:v>71.406495464234752</c:v>
                </c:pt>
                <c:pt idx="1532">
                  <c:v>72.791838228227761</c:v>
                </c:pt>
                <c:pt idx="1533">
                  <c:v>70.390094150272759</c:v>
                </c:pt>
                <c:pt idx="1534">
                  <c:v>70.563444199648657</c:v>
                </c:pt>
                <c:pt idx="1535">
                  <c:v>71.86890040818011</c:v>
                </c:pt>
                <c:pt idx="1536">
                  <c:v>71.469838797492358</c:v>
                </c:pt>
                <c:pt idx="1537">
                  <c:v>70.96130219404148</c:v>
                </c:pt>
                <c:pt idx="1538">
                  <c:v>72.685726156644108</c:v>
                </c:pt>
                <c:pt idx="1539">
                  <c:v>70.193420599563936</c:v>
                </c:pt>
                <c:pt idx="1540">
                  <c:v>69.3228042214607</c:v>
                </c:pt>
                <c:pt idx="1541">
                  <c:v>68.577110294537832</c:v>
                </c:pt>
                <c:pt idx="1542">
                  <c:v>72.230041368392023</c:v>
                </c:pt>
                <c:pt idx="1543">
                  <c:v>68.71572940512678</c:v>
                </c:pt>
                <c:pt idx="1544">
                  <c:v>62.189041206680017</c:v>
                </c:pt>
                <c:pt idx="1545">
                  <c:v>61.727152800311941</c:v>
                </c:pt>
                <c:pt idx="1546">
                  <c:v>61.359582584333715</c:v>
                </c:pt>
                <c:pt idx="1547">
                  <c:v>61.172628528023047</c:v>
                </c:pt>
                <c:pt idx="1548">
                  <c:v>61.174086955327155</c:v>
                </c:pt>
                <c:pt idx="1549">
                  <c:v>59.821043170769009</c:v>
                </c:pt>
                <c:pt idx="1550">
                  <c:v>60.099180824375459</c:v>
                </c:pt>
                <c:pt idx="1551">
                  <c:v>60.99359743914826</c:v>
                </c:pt>
                <c:pt idx="1552">
                  <c:v>61.360368379743576</c:v>
                </c:pt>
                <c:pt idx="1553">
                  <c:v>66.461729571706911</c:v>
                </c:pt>
                <c:pt idx="1554">
                  <c:v>61.035136393727747</c:v>
                </c:pt>
                <c:pt idx="1555">
                  <c:v>60.354321799002825</c:v>
                </c:pt>
                <c:pt idx="1556">
                  <c:v>59.429826515266576</c:v>
                </c:pt>
                <c:pt idx="1557">
                  <c:v>58.139671530407192</c:v>
                </c:pt>
                <c:pt idx="1558">
                  <c:v>57.964979384290956</c:v>
                </c:pt>
                <c:pt idx="1559">
                  <c:v>62.976241858932369</c:v>
                </c:pt>
                <c:pt idx="1560">
                  <c:v>61.94070396805273</c:v>
                </c:pt>
                <c:pt idx="1561">
                  <c:v>62.276616281523445</c:v>
                </c:pt>
                <c:pt idx="1562">
                  <c:v>55.416769868840326</c:v>
                </c:pt>
                <c:pt idx="1563">
                  <c:v>55.011085023013436</c:v>
                </c:pt>
                <c:pt idx="1564">
                  <c:v>61.408066396010895</c:v>
                </c:pt>
                <c:pt idx="1565">
                  <c:v>52.212317778224467</c:v>
                </c:pt>
                <c:pt idx="1566">
                  <c:v>74.25308062661891</c:v>
                </c:pt>
                <c:pt idx="1567">
                  <c:v>72.173112401453679</c:v>
                </c:pt>
                <c:pt idx="1568">
                  <c:v>76.91603192362625</c:v>
                </c:pt>
                <c:pt idx="1569">
                  <c:v>75.698648673912516</c:v>
                </c:pt>
                <c:pt idx="1570">
                  <c:v>72.985464061918165</c:v>
                </c:pt>
                <c:pt idx="1571">
                  <c:v>72.920110151345995</c:v>
                </c:pt>
                <c:pt idx="1572">
                  <c:v>71.188551355478168</c:v>
                </c:pt>
                <c:pt idx="1573">
                  <c:v>71.904341315709132</c:v>
                </c:pt>
                <c:pt idx="1574">
                  <c:v>71.523064355183109</c:v>
                </c:pt>
                <c:pt idx="1575">
                  <c:v>71.426392708234332</c:v>
                </c:pt>
                <c:pt idx="1576">
                  <c:v>71.689458911624627</c:v>
                </c:pt>
                <c:pt idx="1577">
                  <c:v>71.720485223833748</c:v>
                </c:pt>
                <c:pt idx="1578">
                  <c:v>71.383709681199491</c:v>
                </c:pt>
                <c:pt idx="1579">
                  <c:v>70.802506407657773</c:v>
                </c:pt>
                <c:pt idx="1580">
                  <c:v>70.888370022544024</c:v>
                </c:pt>
                <c:pt idx="1581">
                  <c:v>77.027809637827573</c:v>
                </c:pt>
                <c:pt idx="1582">
                  <c:v>76.995917483850349</c:v>
                </c:pt>
                <c:pt idx="1583">
                  <c:v>76.670785549840758</c:v>
                </c:pt>
                <c:pt idx="1584">
                  <c:v>76.839936953957732</c:v>
                </c:pt>
                <c:pt idx="1585">
                  <c:v>77.445241884800083</c:v>
                </c:pt>
                <c:pt idx="1586">
                  <c:v>75.280704760896214</c:v>
                </c:pt>
                <c:pt idx="1587">
                  <c:v>74.590317204678684</c:v>
                </c:pt>
                <c:pt idx="1588">
                  <c:v>75.836610935121229</c:v>
                </c:pt>
                <c:pt idx="1589">
                  <c:v>76.781980454136786</c:v>
                </c:pt>
                <c:pt idx="1590">
                  <c:v>76.25691902480267</c:v>
                </c:pt>
                <c:pt idx="1591">
                  <c:v>76.597939620737108</c:v>
                </c:pt>
                <c:pt idx="1592">
                  <c:v>75.409102898514092</c:v>
                </c:pt>
                <c:pt idx="1593">
                  <c:v>75.025593021834268</c:v>
                </c:pt>
                <c:pt idx="1594">
                  <c:v>74.761726771066023</c:v>
                </c:pt>
                <c:pt idx="1595">
                  <c:v>73.270994952697436</c:v>
                </c:pt>
                <c:pt idx="1596">
                  <c:v>71.16641043254694</c:v>
                </c:pt>
                <c:pt idx="1597">
                  <c:v>71.01415078416774</c:v>
                </c:pt>
                <c:pt idx="1598">
                  <c:v>70.890531490557152</c:v>
                </c:pt>
                <c:pt idx="1599">
                  <c:v>70.657133015424435</c:v>
                </c:pt>
                <c:pt idx="1600">
                  <c:v>69.2237479489348</c:v>
                </c:pt>
                <c:pt idx="1601">
                  <c:v>69.142345129392041</c:v>
                </c:pt>
                <c:pt idx="1602">
                  <c:v>70.273490048279612</c:v>
                </c:pt>
                <c:pt idx="1603">
                  <c:v>69.886053124124913</c:v>
                </c:pt>
                <c:pt idx="1604">
                  <c:v>69.764493390524322</c:v>
                </c:pt>
                <c:pt idx="1605">
                  <c:v>69.5897346769423</c:v>
                </c:pt>
                <c:pt idx="1606">
                  <c:v>69.508881922325926</c:v>
                </c:pt>
                <c:pt idx="1607">
                  <c:v>69.173437827764403</c:v>
                </c:pt>
                <c:pt idx="1608">
                  <c:v>69.109338308497001</c:v>
                </c:pt>
                <c:pt idx="1609">
                  <c:v>69.733710386112747</c:v>
                </c:pt>
                <c:pt idx="1610">
                  <c:v>69.494720104278258</c:v>
                </c:pt>
                <c:pt idx="1611">
                  <c:v>67.891268620478186</c:v>
                </c:pt>
                <c:pt idx="1612">
                  <c:v>69.307276526552329</c:v>
                </c:pt>
                <c:pt idx="1613">
                  <c:v>69.28280494128947</c:v>
                </c:pt>
                <c:pt idx="1614">
                  <c:v>68.990311815044421</c:v>
                </c:pt>
                <c:pt idx="1615">
                  <c:v>68.803803803696312</c:v>
                </c:pt>
                <c:pt idx="1616">
                  <c:v>68.998596743056794</c:v>
                </c:pt>
                <c:pt idx="1617">
                  <c:v>68.343769193151118</c:v>
                </c:pt>
                <c:pt idx="1618">
                  <c:v>62.752043823087746</c:v>
                </c:pt>
                <c:pt idx="1619">
                  <c:v>62.767785032879992</c:v>
                </c:pt>
                <c:pt idx="1620">
                  <c:v>62.246603763688483</c:v>
                </c:pt>
                <c:pt idx="1621">
                  <c:v>61.107688330595039</c:v>
                </c:pt>
                <c:pt idx="1622">
                  <c:v>60.938565341212126</c:v>
                </c:pt>
                <c:pt idx="1623">
                  <c:v>64.372606898501928</c:v>
                </c:pt>
                <c:pt idx="1624">
                  <c:v>64.661682276088598</c:v>
                </c:pt>
                <c:pt idx="1625">
                  <c:v>63.850990687816903</c:v>
                </c:pt>
                <c:pt idx="1626">
                  <c:v>62.286867673988297</c:v>
                </c:pt>
                <c:pt idx="1627">
                  <c:v>61.686903812096396</c:v>
                </c:pt>
                <c:pt idx="1628">
                  <c:v>60.075357204159531</c:v>
                </c:pt>
                <c:pt idx="1629">
                  <c:v>59.401255064924321</c:v>
                </c:pt>
                <c:pt idx="1630">
                  <c:v>63.164100161588401</c:v>
                </c:pt>
                <c:pt idx="1631">
                  <c:v>54.219797772514042</c:v>
                </c:pt>
                <c:pt idx="1632">
                  <c:v>53.069022600677776</c:v>
                </c:pt>
                <c:pt idx="1633">
                  <c:v>51.877265660082159</c:v>
                </c:pt>
                <c:pt idx="1634">
                  <c:v>60.336082015219802</c:v>
                </c:pt>
                <c:pt idx="1635">
                  <c:v>58.850999884208264</c:v>
                </c:pt>
                <c:pt idx="1636">
                  <c:v>56.579111842966718</c:v>
                </c:pt>
                <c:pt idx="1637">
                  <c:v>54.935791146937646</c:v>
                </c:pt>
                <c:pt idx="1638">
                  <c:v>52.766171099805412</c:v>
                </c:pt>
                <c:pt idx="1639">
                  <c:v>49.837266571510021</c:v>
                </c:pt>
                <c:pt idx="1640">
                  <c:v>47.792038849137384</c:v>
                </c:pt>
                <c:pt idx="1641">
                  <c:v>55.570421869220723</c:v>
                </c:pt>
                <c:pt idx="1642">
                  <c:v>54.086355308506882</c:v>
                </c:pt>
                <c:pt idx="1643">
                  <c:v>41.475126117071696</c:v>
                </c:pt>
                <c:pt idx="1644">
                  <c:v>39.747749790070927</c:v>
                </c:pt>
                <c:pt idx="1645">
                  <c:v>38.70291978706986</c:v>
                </c:pt>
                <c:pt idx="1646">
                  <c:v>49.374482890869309</c:v>
                </c:pt>
                <c:pt idx="1647">
                  <c:v>38.049656146615135</c:v>
                </c:pt>
                <c:pt idx="1648">
                  <c:v>37.295304158635055</c:v>
                </c:pt>
              </c:numCache>
            </c:numRef>
          </c:xVal>
          <c:yVal>
            <c:numRef>
              <c:f>Regression!RegChartScaleLoc</c:f>
              <c:numCache>
                <c:formatCode>0.0000</c:formatCode>
                <c:ptCount val="1649"/>
                <c:pt idx="0">
                  <c:v>0.70896632832744566</c:v>
                </c:pt>
                <c:pt idx="1">
                  <c:v>0.97705367832667556</c:v>
                </c:pt>
                <c:pt idx="2">
                  <c:v>0.95893803488826401</c:v>
                </c:pt>
                <c:pt idx="3">
                  <c:v>0.99333951825680122</c:v>
                </c:pt>
                <c:pt idx="4">
                  <c:v>0.95078877196382516</c:v>
                </c:pt>
                <c:pt idx="5">
                  <c:v>0.95496794655765882</c:v>
                </c:pt>
                <c:pt idx="6">
                  <c:v>0.90742170541784795</c:v>
                </c:pt>
                <c:pt idx="7">
                  <c:v>0.92378086532452297</c:v>
                </c:pt>
                <c:pt idx="8">
                  <c:v>0.89428031982364953</c:v>
                </c:pt>
                <c:pt idx="9">
                  <c:v>0.85201202865649606</c:v>
                </c:pt>
                <c:pt idx="10">
                  <c:v>0.82175276783771489</c:v>
                </c:pt>
                <c:pt idx="11">
                  <c:v>0.33946119992560392</c:v>
                </c:pt>
                <c:pt idx="12">
                  <c:v>0.52717270621123391</c:v>
                </c:pt>
                <c:pt idx="13">
                  <c:v>1.3821465927296297</c:v>
                </c:pt>
                <c:pt idx="14">
                  <c:v>0.74786689569271703</c:v>
                </c:pt>
                <c:pt idx="15">
                  <c:v>0.72307059235077975</c:v>
                </c:pt>
                <c:pt idx="16">
                  <c:v>0.7309445519912251</c:v>
                </c:pt>
                <c:pt idx="17">
                  <c:v>0.40889666442262523</c:v>
                </c:pt>
                <c:pt idx="18">
                  <c:v>0.67752146867104013</c:v>
                </c:pt>
                <c:pt idx="19">
                  <c:v>0.64840397637258884</c:v>
                </c:pt>
                <c:pt idx="20">
                  <c:v>0.78129011538633841</c:v>
                </c:pt>
                <c:pt idx="21">
                  <c:v>0.88851342501121733</c:v>
                </c:pt>
                <c:pt idx="22">
                  <c:v>0.900922349528546</c:v>
                </c:pt>
                <c:pt idx="23">
                  <c:v>0.53214613288973345</c:v>
                </c:pt>
                <c:pt idx="24">
                  <c:v>0.78754531358428459</c:v>
                </c:pt>
                <c:pt idx="25">
                  <c:v>1.0413402964020217</c:v>
                </c:pt>
                <c:pt idx="26">
                  <c:v>0.49197598313525487</c:v>
                </c:pt>
                <c:pt idx="27">
                  <c:v>0.2622933388783108</c:v>
                </c:pt>
                <c:pt idx="28">
                  <c:v>0.35357247117954127</c:v>
                </c:pt>
                <c:pt idx="29">
                  <c:v>0.49081149003450719</c:v>
                </c:pt>
                <c:pt idx="30">
                  <c:v>0.63001021981028571</c:v>
                </c:pt>
                <c:pt idx="31">
                  <c:v>0.30780914104946289</c:v>
                </c:pt>
                <c:pt idx="32">
                  <c:v>0.67206631505232095</c:v>
                </c:pt>
                <c:pt idx="33">
                  <c:v>0.20677478073140723</c:v>
                </c:pt>
                <c:pt idx="34">
                  <c:v>0.21863716498128616</c:v>
                </c:pt>
                <c:pt idx="35">
                  <c:v>0.25209024682538594</c:v>
                </c:pt>
                <c:pt idx="36">
                  <c:v>0.41397028225874727</c:v>
                </c:pt>
                <c:pt idx="37">
                  <c:v>0.52181374756677268</c:v>
                </c:pt>
                <c:pt idx="38">
                  <c:v>0.65957669440604783</c:v>
                </c:pt>
                <c:pt idx="39">
                  <c:v>0.84501130954776071</c:v>
                </c:pt>
                <c:pt idx="40">
                  <c:v>0.48900251818433776</c:v>
                </c:pt>
                <c:pt idx="41">
                  <c:v>0.65682814146385526</c:v>
                </c:pt>
                <c:pt idx="42">
                  <c:v>0.46999993393722422</c:v>
                </c:pt>
                <c:pt idx="43">
                  <c:v>1.6919122408992233</c:v>
                </c:pt>
                <c:pt idx="44">
                  <c:v>1.7251641290118576</c:v>
                </c:pt>
                <c:pt idx="45">
                  <c:v>1.1223028270238022</c:v>
                </c:pt>
                <c:pt idx="46">
                  <c:v>1.5353261013230233</c:v>
                </c:pt>
                <c:pt idx="47">
                  <c:v>1.5579044576983994</c:v>
                </c:pt>
                <c:pt idx="48">
                  <c:v>1.5050880206283872</c:v>
                </c:pt>
                <c:pt idx="49">
                  <c:v>1.5537866306787467</c:v>
                </c:pt>
                <c:pt idx="50">
                  <c:v>1.5461890114694161</c:v>
                </c:pt>
                <c:pt idx="51">
                  <c:v>0.82631088594574031</c:v>
                </c:pt>
                <c:pt idx="52">
                  <c:v>0.85826356003319348</c:v>
                </c:pt>
                <c:pt idx="53">
                  <c:v>1.1308527467665639</c:v>
                </c:pt>
                <c:pt idx="54">
                  <c:v>0.90736911240756213</c:v>
                </c:pt>
                <c:pt idx="55">
                  <c:v>0.77418728744084686</c:v>
                </c:pt>
                <c:pt idx="56">
                  <c:v>0.79642252533003088</c:v>
                </c:pt>
                <c:pt idx="57">
                  <c:v>0.85787048479091843</c:v>
                </c:pt>
                <c:pt idx="58">
                  <c:v>0.82435675533638653</c:v>
                </c:pt>
                <c:pt idx="59">
                  <c:v>0.72483863073548527</c:v>
                </c:pt>
                <c:pt idx="60">
                  <c:v>0.75025111015841761</c:v>
                </c:pt>
                <c:pt idx="61">
                  <c:v>1.1027509023780935</c:v>
                </c:pt>
                <c:pt idx="62">
                  <c:v>0.86675497487716802</c:v>
                </c:pt>
                <c:pt idx="63">
                  <c:v>0.89827801961982789</c:v>
                </c:pt>
                <c:pt idx="64">
                  <c:v>0.34793741156417984</c:v>
                </c:pt>
                <c:pt idx="65">
                  <c:v>0.59391248672680974</c:v>
                </c:pt>
                <c:pt idx="66">
                  <c:v>0.60436500106970081</c:v>
                </c:pt>
                <c:pt idx="67">
                  <c:v>0.54393699854331135</c:v>
                </c:pt>
                <c:pt idx="68">
                  <c:v>0.5682902905866325</c:v>
                </c:pt>
                <c:pt idx="69">
                  <c:v>0.89840325888302119</c:v>
                </c:pt>
                <c:pt idx="70">
                  <c:v>0.42815061155486078</c:v>
                </c:pt>
                <c:pt idx="71">
                  <c:v>0.86270076858968525</c:v>
                </c:pt>
                <c:pt idx="72">
                  <c:v>0.76370236395429181</c:v>
                </c:pt>
                <c:pt idx="73">
                  <c:v>1.0278499218411365</c:v>
                </c:pt>
                <c:pt idx="74">
                  <c:v>0.84022368799701286</c:v>
                </c:pt>
                <c:pt idx="75">
                  <c:v>0.81863859391527305</c:v>
                </c:pt>
                <c:pt idx="76">
                  <c:v>0.81747014905942816</c:v>
                </c:pt>
                <c:pt idx="77">
                  <c:v>0.76601768358147526</c:v>
                </c:pt>
                <c:pt idx="78">
                  <c:v>0.63130397407283689</c:v>
                </c:pt>
                <c:pt idx="79">
                  <c:v>1.3471169552839903</c:v>
                </c:pt>
                <c:pt idx="80">
                  <c:v>1.2981425328007943</c:v>
                </c:pt>
                <c:pt idx="81">
                  <c:v>1.2960393763733991</c:v>
                </c:pt>
                <c:pt idx="82">
                  <c:v>1.2491043173702094</c:v>
                </c:pt>
                <c:pt idx="83">
                  <c:v>1.1087641928526397</c:v>
                </c:pt>
                <c:pt idx="84">
                  <c:v>0.97484778557775997</c:v>
                </c:pt>
                <c:pt idx="85">
                  <c:v>1.0969191892561303</c:v>
                </c:pt>
                <c:pt idx="86">
                  <c:v>0.3968590054460478</c:v>
                </c:pt>
                <c:pt idx="87">
                  <c:v>1.084511004057618</c:v>
                </c:pt>
                <c:pt idx="88">
                  <c:v>0.69867111809100146</c:v>
                </c:pt>
                <c:pt idx="89">
                  <c:v>1.1462335491177866</c:v>
                </c:pt>
                <c:pt idx="90">
                  <c:v>0.31971048608850472</c:v>
                </c:pt>
                <c:pt idx="91">
                  <c:v>0.78372153946363632</c:v>
                </c:pt>
                <c:pt idx="92">
                  <c:v>1.0396047827747863</c:v>
                </c:pt>
                <c:pt idx="93">
                  <c:v>0.5182546036897222</c:v>
                </c:pt>
                <c:pt idx="94">
                  <c:v>0.89432390252021099</c:v>
                </c:pt>
                <c:pt idx="95">
                  <c:v>1.2126302627979786</c:v>
                </c:pt>
                <c:pt idx="96">
                  <c:v>1.4016749118372851</c:v>
                </c:pt>
                <c:pt idx="97">
                  <c:v>0.92930760640327015</c:v>
                </c:pt>
                <c:pt idx="98">
                  <c:v>0.52996648671091051</c:v>
                </c:pt>
                <c:pt idx="99">
                  <c:v>1.0444270442306769</c:v>
                </c:pt>
                <c:pt idx="100">
                  <c:v>0.17600707844048263</c:v>
                </c:pt>
                <c:pt idx="101">
                  <c:v>1.0374769193109044</c:v>
                </c:pt>
                <c:pt idx="102">
                  <c:v>0.49061679885126058</c:v>
                </c:pt>
                <c:pt idx="103">
                  <c:v>0.6135083913448045</c:v>
                </c:pt>
                <c:pt idx="104">
                  <c:v>0.94625384134924317</c:v>
                </c:pt>
                <c:pt idx="105">
                  <c:v>0.56048576076040202</c:v>
                </c:pt>
                <c:pt idx="106">
                  <c:v>0.79983218414916069</c:v>
                </c:pt>
                <c:pt idx="107">
                  <c:v>0.76450779851024364</c:v>
                </c:pt>
                <c:pt idx="108">
                  <c:v>0.45767459717211167</c:v>
                </c:pt>
                <c:pt idx="109">
                  <c:v>0.54430859902788187</c:v>
                </c:pt>
                <c:pt idx="110">
                  <c:v>0.40904279602257149</c:v>
                </c:pt>
                <c:pt idx="111">
                  <c:v>0.4032620709224054</c:v>
                </c:pt>
                <c:pt idx="112">
                  <c:v>0.94510416389383323</c:v>
                </c:pt>
                <c:pt idx="113">
                  <c:v>1.3272975521467318</c:v>
                </c:pt>
                <c:pt idx="114">
                  <c:v>0.64045908071631841</c:v>
                </c:pt>
                <c:pt idx="115">
                  <c:v>0.36395697450269965</c:v>
                </c:pt>
                <c:pt idx="116">
                  <c:v>0.31742568953355121</c:v>
                </c:pt>
                <c:pt idx="117">
                  <c:v>0.74859116985760765</c:v>
                </c:pt>
                <c:pt idx="118">
                  <c:v>0.75670109425225596</c:v>
                </c:pt>
                <c:pt idx="119">
                  <c:v>0.76788527826919617</c:v>
                </c:pt>
                <c:pt idx="120">
                  <c:v>0.62660202050938463</c:v>
                </c:pt>
                <c:pt idx="121">
                  <c:v>1.0623334189021243</c:v>
                </c:pt>
                <c:pt idx="122">
                  <c:v>1.0484314118399298</c:v>
                </c:pt>
                <c:pt idx="123">
                  <c:v>1.6727427157441637</c:v>
                </c:pt>
                <c:pt idx="124">
                  <c:v>1.1582461132556301</c:v>
                </c:pt>
                <c:pt idx="125">
                  <c:v>1.0973077923217449</c:v>
                </c:pt>
                <c:pt idx="126">
                  <c:v>1.1265982157216046</c:v>
                </c:pt>
                <c:pt idx="127">
                  <c:v>1.083663460734908</c:v>
                </c:pt>
                <c:pt idx="128">
                  <c:v>0.95733596456946823</c:v>
                </c:pt>
                <c:pt idx="129">
                  <c:v>0.93091080239614843</c:v>
                </c:pt>
                <c:pt idx="130">
                  <c:v>0.94682992752142681</c:v>
                </c:pt>
                <c:pt idx="131">
                  <c:v>0.82909135792473665</c:v>
                </c:pt>
                <c:pt idx="132">
                  <c:v>0.93861174768079658</c:v>
                </c:pt>
                <c:pt idx="133">
                  <c:v>0.95739470674021288</c:v>
                </c:pt>
                <c:pt idx="134">
                  <c:v>1.347428010775074</c:v>
                </c:pt>
                <c:pt idx="135">
                  <c:v>0.46403215850318991</c:v>
                </c:pt>
                <c:pt idx="136">
                  <c:v>0.7406580042438814</c:v>
                </c:pt>
                <c:pt idx="137">
                  <c:v>0.49074589668155405</c:v>
                </c:pt>
                <c:pt idx="138">
                  <c:v>1.0442458379061517</c:v>
                </c:pt>
                <c:pt idx="139">
                  <c:v>0.99348516834114597</c:v>
                </c:pt>
                <c:pt idx="140">
                  <c:v>0.87093167878546096</c:v>
                </c:pt>
                <c:pt idx="141">
                  <c:v>1.0026495503098207</c:v>
                </c:pt>
                <c:pt idx="142">
                  <c:v>1.0498123299988407</c:v>
                </c:pt>
                <c:pt idx="143">
                  <c:v>0.98517687853621028</c:v>
                </c:pt>
                <c:pt idx="144">
                  <c:v>0.77839772020973574</c:v>
                </c:pt>
                <c:pt idx="145">
                  <c:v>1.0007554939900645</c:v>
                </c:pt>
                <c:pt idx="146">
                  <c:v>0.90867663996389614</c:v>
                </c:pt>
                <c:pt idx="147">
                  <c:v>0.89472188011950771</c:v>
                </c:pt>
                <c:pt idx="148">
                  <c:v>1.4529615494503902</c:v>
                </c:pt>
                <c:pt idx="149">
                  <c:v>1.5465289479926863</c:v>
                </c:pt>
                <c:pt idx="150">
                  <c:v>1.1381090467612409</c:v>
                </c:pt>
                <c:pt idx="151">
                  <c:v>0.99957129240780085</c:v>
                </c:pt>
                <c:pt idx="152">
                  <c:v>0.76641600953154465</c:v>
                </c:pt>
                <c:pt idx="153">
                  <c:v>0.75811551588003323</c:v>
                </c:pt>
                <c:pt idx="154">
                  <c:v>0.72921572139089319</c:v>
                </c:pt>
                <c:pt idx="155">
                  <c:v>0.91928620744617473</c:v>
                </c:pt>
                <c:pt idx="156">
                  <c:v>0.46368914344884438</c:v>
                </c:pt>
                <c:pt idx="157">
                  <c:v>0.41225784243929653</c:v>
                </c:pt>
                <c:pt idx="158">
                  <c:v>1.0992191754647711</c:v>
                </c:pt>
                <c:pt idx="159">
                  <c:v>0.80127139165397565</c:v>
                </c:pt>
                <c:pt idx="160">
                  <c:v>0.90637947301306498</c:v>
                </c:pt>
                <c:pt idx="161">
                  <c:v>1.2182514793710868</c:v>
                </c:pt>
                <c:pt idx="162">
                  <c:v>1.0570730213245125</c:v>
                </c:pt>
                <c:pt idx="163">
                  <c:v>0.31047041786246132</c:v>
                </c:pt>
                <c:pt idx="164">
                  <c:v>1.1551509403924805</c:v>
                </c:pt>
                <c:pt idx="165">
                  <c:v>0.73296323776654559</c:v>
                </c:pt>
                <c:pt idx="166">
                  <c:v>0.66958597440413037</c:v>
                </c:pt>
                <c:pt idx="167">
                  <c:v>0.68032959606565946</c:v>
                </c:pt>
                <c:pt idx="168">
                  <c:v>0.72726157800071933</c:v>
                </c:pt>
                <c:pt idx="169">
                  <c:v>0.68486860708918973</c:v>
                </c:pt>
                <c:pt idx="170">
                  <c:v>0.63686514160298657</c:v>
                </c:pt>
                <c:pt idx="171">
                  <c:v>0.58362973356610781</c:v>
                </c:pt>
                <c:pt idx="172">
                  <c:v>0.71518170128790737</c:v>
                </c:pt>
                <c:pt idx="173">
                  <c:v>0.69024573155175617</c:v>
                </c:pt>
                <c:pt idx="174">
                  <c:v>1.0979241259054571</c:v>
                </c:pt>
                <c:pt idx="175">
                  <c:v>0.61860003195209812</c:v>
                </c:pt>
                <c:pt idx="176">
                  <c:v>1.1274753672153697</c:v>
                </c:pt>
                <c:pt idx="177">
                  <c:v>0.16836477983419074</c:v>
                </c:pt>
                <c:pt idx="178">
                  <c:v>1.1320637508770732</c:v>
                </c:pt>
                <c:pt idx="179">
                  <c:v>1.0927461692056197</c:v>
                </c:pt>
                <c:pt idx="180">
                  <c:v>0.90853112606042075</c:v>
                </c:pt>
                <c:pt idx="181">
                  <c:v>1.0542437805322382</c:v>
                </c:pt>
                <c:pt idx="182">
                  <c:v>1.0541148892632586</c:v>
                </c:pt>
                <c:pt idx="183">
                  <c:v>0.96531704636018301</c:v>
                </c:pt>
                <c:pt idx="184">
                  <c:v>1.0449761283486962</c:v>
                </c:pt>
                <c:pt idx="185">
                  <c:v>1.0722405735871956</c:v>
                </c:pt>
                <c:pt idx="186">
                  <c:v>1.0682150090085596</c:v>
                </c:pt>
                <c:pt idx="187">
                  <c:v>0.89286759837075913</c:v>
                </c:pt>
                <c:pt idx="188">
                  <c:v>0.96786218792713852</c:v>
                </c:pt>
                <c:pt idx="189">
                  <c:v>1.0254688389304998</c:v>
                </c:pt>
                <c:pt idx="190">
                  <c:v>1.040160754950666</c:v>
                </c:pt>
                <c:pt idx="191">
                  <c:v>0.61631772605663693</c:v>
                </c:pt>
                <c:pt idx="192">
                  <c:v>0.60042548181456235</c:v>
                </c:pt>
                <c:pt idx="193">
                  <c:v>0.59214869163058781</c:v>
                </c:pt>
                <c:pt idx="194">
                  <c:v>0.59150944589731802</c:v>
                </c:pt>
                <c:pt idx="195">
                  <c:v>1.4589448758907977</c:v>
                </c:pt>
                <c:pt idx="196">
                  <c:v>1.3982537214977111</c:v>
                </c:pt>
                <c:pt idx="197">
                  <c:v>1.3809386279299858</c:v>
                </c:pt>
                <c:pt idx="198">
                  <c:v>1.3819273448890683</c:v>
                </c:pt>
                <c:pt idx="199">
                  <c:v>1.3786446062372857</c:v>
                </c:pt>
                <c:pt idx="200">
                  <c:v>1.3565441893673658</c:v>
                </c:pt>
                <c:pt idx="201">
                  <c:v>1.4224991676578869</c:v>
                </c:pt>
                <c:pt idx="202">
                  <c:v>1.2940168721298018</c:v>
                </c:pt>
                <c:pt idx="203">
                  <c:v>1.2416303658039021</c:v>
                </c:pt>
                <c:pt idx="204">
                  <c:v>0.53529217715059285</c:v>
                </c:pt>
                <c:pt idx="205">
                  <c:v>1.3185408645866408</c:v>
                </c:pt>
                <c:pt idx="206">
                  <c:v>0.69081197067222977</c:v>
                </c:pt>
                <c:pt idx="207">
                  <c:v>0.37770031317206343</c:v>
                </c:pt>
                <c:pt idx="208">
                  <c:v>0.69378831200212066</c:v>
                </c:pt>
                <c:pt idx="209">
                  <c:v>0.88586179682601962</c:v>
                </c:pt>
                <c:pt idx="210">
                  <c:v>0.87450039098314536</c:v>
                </c:pt>
                <c:pt idx="211">
                  <c:v>0.94972385059949505</c:v>
                </c:pt>
                <c:pt idx="212">
                  <c:v>0.81375663535245579</c:v>
                </c:pt>
                <c:pt idx="213">
                  <c:v>0.42775151696067448</c:v>
                </c:pt>
                <c:pt idx="214">
                  <c:v>0.41224606717528373</c:v>
                </c:pt>
                <c:pt idx="215">
                  <c:v>1.5874293663601091</c:v>
                </c:pt>
                <c:pt idx="216">
                  <c:v>1.6311920620362759</c:v>
                </c:pt>
                <c:pt idx="217">
                  <c:v>1.035037793023035</c:v>
                </c:pt>
                <c:pt idx="218">
                  <c:v>1.0331626621380061</c:v>
                </c:pt>
                <c:pt idx="219">
                  <c:v>1.5395827703967586</c:v>
                </c:pt>
                <c:pt idx="220">
                  <c:v>0.98921188362665358</c:v>
                </c:pt>
                <c:pt idx="221">
                  <c:v>1.0059168757251331</c:v>
                </c:pt>
                <c:pt idx="222">
                  <c:v>0.97784828450600558</c:v>
                </c:pt>
                <c:pt idx="223">
                  <c:v>0.84071772362810127</c:v>
                </c:pt>
                <c:pt idx="224">
                  <c:v>0.8267213730029328</c:v>
                </c:pt>
                <c:pt idx="225">
                  <c:v>0.85293326753416898</c:v>
                </c:pt>
                <c:pt idx="226">
                  <c:v>0.72368766660775852</c:v>
                </c:pt>
                <c:pt idx="227">
                  <c:v>0.4534135532975318</c:v>
                </c:pt>
                <c:pt idx="228">
                  <c:v>0.29646619047115186</c:v>
                </c:pt>
                <c:pt idx="229">
                  <c:v>0.68089525884875091</c:v>
                </c:pt>
                <c:pt idx="230">
                  <c:v>1.0646199941006025</c:v>
                </c:pt>
                <c:pt idx="231">
                  <c:v>1.1436437658927214</c:v>
                </c:pt>
                <c:pt idx="232">
                  <c:v>0.50061377498729276</c:v>
                </c:pt>
                <c:pt idx="233">
                  <c:v>0.36203395880517131</c:v>
                </c:pt>
                <c:pt idx="234">
                  <c:v>0.41426433695582798</c:v>
                </c:pt>
                <c:pt idx="235">
                  <c:v>0.45458277274666953</c:v>
                </c:pt>
                <c:pt idx="236">
                  <c:v>0.43408038706963037</c:v>
                </c:pt>
                <c:pt idx="237">
                  <c:v>0.41796914077587116</c:v>
                </c:pt>
                <c:pt idx="238">
                  <c:v>0.54788417610547357</c:v>
                </c:pt>
                <c:pt idx="239">
                  <c:v>0.39547100096026699</c:v>
                </c:pt>
                <c:pt idx="240">
                  <c:v>0.49101830615481701</c:v>
                </c:pt>
                <c:pt idx="241">
                  <c:v>0.52734990633512724</c:v>
                </c:pt>
                <c:pt idx="242">
                  <c:v>1.1070961136452897</c:v>
                </c:pt>
                <c:pt idx="243">
                  <c:v>0.86236641615835852</c:v>
                </c:pt>
                <c:pt idx="244">
                  <c:v>0.91352567217982228</c:v>
                </c:pt>
                <c:pt idx="245">
                  <c:v>0.92822280490782827</c:v>
                </c:pt>
                <c:pt idx="246">
                  <c:v>0.59317543291495356</c:v>
                </c:pt>
                <c:pt idx="247">
                  <c:v>0.53722678817287273</c:v>
                </c:pt>
                <c:pt idx="248">
                  <c:v>0.91614176018883542</c:v>
                </c:pt>
                <c:pt idx="249">
                  <c:v>0.58236833626086904</c:v>
                </c:pt>
                <c:pt idx="250">
                  <c:v>0.57625306023212253</c:v>
                </c:pt>
                <c:pt idx="251">
                  <c:v>0.49309908965252341</c:v>
                </c:pt>
                <c:pt idx="252">
                  <c:v>0.51083694616078934</c:v>
                </c:pt>
                <c:pt idx="253">
                  <c:v>0.50784956543021409</c:v>
                </c:pt>
                <c:pt idx="254">
                  <c:v>0.47692952641560948</c:v>
                </c:pt>
                <c:pt idx="255">
                  <c:v>0.39115041769763143</c:v>
                </c:pt>
                <c:pt idx="256">
                  <c:v>1.0303875309075281</c:v>
                </c:pt>
                <c:pt idx="257">
                  <c:v>0.52471822760536446</c:v>
                </c:pt>
                <c:pt idx="258">
                  <c:v>0.39098619040691268</c:v>
                </c:pt>
                <c:pt idx="259">
                  <c:v>0.43419073056359353</c:v>
                </c:pt>
                <c:pt idx="260">
                  <c:v>0.92983539563903783</c:v>
                </c:pt>
                <c:pt idx="261">
                  <c:v>0.5352659489727738</c:v>
                </c:pt>
                <c:pt idx="262">
                  <c:v>0.56431680373753479</c:v>
                </c:pt>
                <c:pt idx="263">
                  <c:v>1.1716287403173344</c:v>
                </c:pt>
                <c:pt idx="264">
                  <c:v>0.44758259432665715</c:v>
                </c:pt>
                <c:pt idx="265">
                  <c:v>0.23543094020860927</c:v>
                </c:pt>
                <c:pt idx="266">
                  <c:v>0.22597191234072481</c:v>
                </c:pt>
                <c:pt idx="267">
                  <c:v>0.12853084562078396</c:v>
                </c:pt>
                <c:pt idx="268">
                  <c:v>0.24539900059044439</c:v>
                </c:pt>
                <c:pt idx="269">
                  <c:v>0.17079335461667039</c:v>
                </c:pt>
                <c:pt idx="270">
                  <c:v>1.1955660370643264</c:v>
                </c:pt>
                <c:pt idx="271">
                  <c:v>1.0969700559475974</c:v>
                </c:pt>
                <c:pt idx="272">
                  <c:v>1.5888737570890323</c:v>
                </c:pt>
                <c:pt idx="273">
                  <c:v>1.1229484104026384</c:v>
                </c:pt>
                <c:pt idx="274">
                  <c:v>1.0777454262561863</c:v>
                </c:pt>
                <c:pt idx="275">
                  <c:v>1.5596403474988156</c:v>
                </c:pt>
                <c:pt idx="276">
                  <c:v>0.90017777280377653</c:v>
                </c:pt>
                <c:pt idx="277">
                  <c:v>1.4776752329680312</c:v>
                </c:pt>
                <c:pt idx="278">
                  <c:v>0.65507614967900663</c:v>
                </c:pt>
                <c:pt idx="279">
                  <c:v>0.60949526041258961</c:v>
                </c:pt>
                <c:pt idx="280">
                  <c:v>0.52851961921181589</c:v>
                </c:pt>
                <c:pt idx="281">
                  <c:v>0.41452768412592467</c:v>
                </c:pt>
                <c:pt idx="282">
                  <c:v>0.69661026365041934</c:v>
                </c:pt>
                <c:pt idx="283">
                  <c:v>0.55155349617079874</c:v>
                </c:pt>
                <c:pt idx="284">
                  <c:v>0.59164854742493056</c:v>
                </c:pt>
                <c:pt idx="285">
                  <c:v>0.92214121789057057</c:v>
                </c:pt>
                <c:pt idx="286">
                  <c:v>0.69681500382201822</c:v>
                </c:pt>
                <c:pt idx="287">
                  <c:v>0.75143252630514645</c:v>
                </c:pt>
                <c:pt idx="288">
                  <c:v>0.79865989367211188</c:v>
                </c:pt>
                <c:pt idx="289">
                  <c:v>0.88259857715041168</c:v>
                </c:pt>
                <c:pt idx="290">
                  <c:v>0.88526092814325719</c:v>
                </c:pt>
                <c:pt idx="291">
                  <c:v>0.98990019628613213</c:v>
                </c:pt>
                <c:pt idx="292">
                  <c:v>0.5638055754978285</c:v>
                </c:pt>
                <c:pt idx="293">
                  <c:v>0.89805717132374352</c:v>
                </c:pt>
                <c:pt idx="294">
                  <c:v>1.5470608562686385</c:v>
                </c:pt>
                <c:pt idx="295">
                  <c:v>0.52128858642883613</c:v>
                </c:pt>
                <c:pt idx="296">
                  <c:v>0.54393725516960978</c:v>
                </c:pt>
                <c:pt idx="297">
                  <c:v>0.44891182801097435</c:v>
                </c:pt>
                <c:pt idx="298">
                  <c:v>0.80678179056279198</c:v>
                </c:pt>
                <c:pt idx="299">
                  <c:v>0.35837725291952943</c:v>
                </c:pt>
                <c:pt idx="300">
                  <c:v>7.7649463911838496E-2</c:v>
                </c:pt>
                <c:pt idx="301">
                  <c:v>0.20303823921451503</c:v>
                </c:pt>
                <c:pt idx="302">
                  <c:v>0.89278083439696809</c:v>
                </c:pt>
                <c:pt idx="303">
                  <c:v>0.53896975713280038</c:v>
                </c:pt>
                <c:pt idx="304">
                  <c:v>1.1450902347965288</c:v>
                </c:pt>
                <c:pt idx="305">
                  <c:v>1.1578106558678458</c:v>
                </c:pt>
                <c:pt idx="306">
                  <c:v>1.1594534384231046</c:v>
                </c:pt>
                <c:pt idx="307">
                  <c:v>0.97268464785337483</c:v>
                </c:pt>
                <c:pt idx="308">
                  <c:v>1.6189516438795899</c:v>
                </c:pt>
                <c:pt idx="309">
                  <c:v>0.83781205851938501</c:v>
                </c:pt>
                <c:pt idx="310">
                  <c:v>0.92580563471510213</c:v>
                </c:pt>
                <c:pt idx="311">
                  <c:v>0.81302231328219421</c:v>
                </c:pt>
                <c:pt idx="312">
                  <c:v>0.86221660487546037</c:v>
                </c:pt>
                <c:pt idx="313">
                  <c:v>1.5567423158671376</c:v>
                </c:pt>
                <c:pt idx="314">
                  <c:v>0.95789949315796252</c:v>
                </c:pt>
                <c:pt idx="315">
                  <c:v>0.58226815913495655</c:v>
                </c:pt>
                <c:pt idx="316">
                  <c:v>0.70781943667629887</c:v>
                </c:pt>
                <c:pt idx="317">
                  <c:v>0.81397260859207665</c:v>
                </c:pt>
                <c:pt idx="318">
                  <c:v>0.90127507755934666</c:v>
                </c:pt>
                <c:pt idx="319">
                  <c:v>0.63912874834147659</c:v>
                </c:pt>
                <c:pt idx="320">
                  <c:v>1.170569926095159</c:v>
                </c:pt>
                <c:pt idx="321">
                  <c:v>0.91539833795619152</c:v>
                </c:pt>
                <c:pt idx="322">
                  <c:v>1.2503283921249102</c:v>
                </c:pt>
                <c:pt idx="323">
                  <c:v>0.47972576362642272</c:v>
                </c:pt>
                <c:pt idx="324">
                  <c:v>0.36712847526576514</c:v>
                </c:pt>
                <c:pt idx="325">
                  <c:v>0.42394025439907679</c:v>
                </c:pt>
                <c:pt idx="326">
                  <c:v>0.94648470970437626</c:v>
                </c:pt>
                <c:pt idx="327">
                  <c:v>1.0830437813995475</c:v>
                </c:pt>
                <c:pt idx="328">
                  <c:v>0.67120676162087856</c:v>
                </c:pt>
                <c:pt idx="329">
                  <c:v>0.96801476591888613</c:v>
                </c:pt>
                <c:pt idx="330">
                  <c:v>0.96691235025038069</c:v>
                </c:pt>
                <c:pt idx="331">
                  <c:v>1.0211996956384461</c:v>
                </c:pt>
                <c:pt idx="332">
                  <c:v>0.97574799113310273</c:v>
                </c:pt>
                <c:pt idx="333">
                  <c:v>1.0061715303268861</c:v>
                </c:pt>
                <c:pt idx="334">
                  <c:v>0.96720652814242603</c:v>
                </c:pt>
                <c:pt idx="335">
                  <c:v>0.85449581609083969</c:v>
                </c:pt>
                <c:pt idx="336">
                  <c:v>0.9390188875311587</c:v>
                </c:pt>
                <c:pt idx="337">
                  <c:v>0.74707356880179643</c:v>
                </c:pt>
                <c:pt idx="338">
                  <c:v>0.85799640929056065</c:v>
                </c:pt>
                <c:pt idx="339">
                  <c:v>1.0104036616975747</c:v>
                </c:pt>
                <c:pt idx="340">
                  <c:v>0.84716752311687171</c:v>
                </c:pt>
                <c:pt idx="341">
                  <c:v>0.89499310558494949</c:v>
                </c:pt>
                <c:pt idx="342">
                  <c:v>0.84682314976560158</c:v>
                </c:pt>
                <c:pt idx="343">
                  <c:v>1.0655270959250647</c:v>
                </c:pt>
                <c:pt idx="344">
                  <c:v>0.80603610798408454</c:v>
                </c:pt>
                <c:pt idx="345">
                  <c:v>0.88045604496122809</c:v>
                </c:pt>
                <c:pt idx="346">
                  <c:v>0.58299168263741075</c:v>
                </c:pt>
                <c:pt idx="347">
                  <c:v>0.76417551837461672</c:v>
                </c:pt>
                <c:pt idx="348">
                  <c:v>0.52613388014921836</c:v>
                </c:pt>
                <c:pt idx="349">
                  <c:v>0.76663946791845272</c:v>
                </c:pt>
                <c:pt idx="350">
                  <c:v>0.69726245834746781</c:v>
                </c:pt>
                <c:pt idx="351">
                  <c:v>0.32444325510766531</c:v>
                </c:pt>
                <c:pt idx="352">
                  <c:v>0.43231995149099378</c:v>
                </c:pt>
                <c:pt idx="353">
                  <c:v>0.45343782954353046</c:v>
                </c:pt>
                <c:pt idx="354">
                  <c:v>0.61674555120108943</c:v>
                </c:pt>
                <c:pt idx="355">
                  <c:v>0.65356810115200525</c:v>
                </c:pt>
                <c:pt idx="356">
                  <c:v>0.70778027272159827</c:v>
                </c:pt>
                <c:pt idx="357">
                  <c:v>0.78236154199335695</c:v>
                </c:pt>
                <c:pt idx="358">
                  <c:v>0.19726652303878414</c:v>
                </c:pt>
                <c:pt idx="359">
                  <c:v>9.1855620494535231E-2</c:v>
                </c:pt>
                <c:pt idx="360">
                  <c:v>0.28953460202892273</c:v>
                </c:pt>
                <c:pt idx="361">
                  <c:v>1.8532519016999885E-2</c:v>
                </c:pt>
                <c:pt idx="362">
                  <c:v>0.7610545299021706</c:v>
                </c:pt>
                <c:pt idx="363">
                  <c:v>0.68716233164662144</c:v>
                </c:pt>
                <c:pt idx="364">
                  <c:v>0.59032319780906328</c:v>
                </c:pt>
                <c:pt idx="365">
                  <c:v>0.41344120855292432</c:v>
                </c:pt>
                <c:pt idx="366">
                  <c:v>0.61706624158471046</c:v>
                </c:pt>
                <c:pt idx="367">
                  <c:v>0.53697536352283537</c:v>
                </c:pt>
                <c:pt idx="368">
                  <c:v>0.56662170719160954</c:v>
                </c:pt>
                <c:pt idx="369">
                  <c:v>0.58111524523321378</c:v>
                </c:pt>
                <c:pt idx="370">
                  <c:v>0.70013106879746467</c:v>
                </c:pt>
                <c:pt idx="371">
                  <c:v>0.76064490925575856</c:v>
                </c:pt>
                <c:pt idx="372">
                  <c:v>1.0424289620796587</c:v>
                </c:pt>
                <c:pt idx="373">
                  <c:v>0.80181478616975976</c:v>
                </c:pt>
                <c:pt idx="374">
                  <c:v>0.48553626472788852</c:v>
                </c:pt>
                <c:pt idx="375">
                  <c:v>0.61726820314757613</c:v>
                </c:pt>
                <c:pt idx="376">
                  <c:v>0.73266143045976384</c:v>
                </c:pt>
                <c:pt idx="377">
                  <c:v>0.59341439411119357</c:v>
                </c:pt>
                <c:pt idx="378">
                  <c:v>1.3295310276865915</c:v>
                </c:pt>
                <c:pt idx="379">
                  <c:v>0.88240117217405678</c:v>
                </c:pt>
                <c:pt idx="380">
                  <c:v>0.92653569545218339</c:v>
                </c:pt>
                <c:pt idx="381">
                  <c:v>0.94809306790999104</c:v>
                </c:pt>
                <c:pt idx="382">
                  <c:v>0.96076403618583517</c:v>
                </c:pt>
                <c:pt idx="383">
                  <c:v>0.96763614285773647</c:v>
                </c:pt>
                <c:pt idx="384">
                  <c:v>0.90251060805848404</c:v>
                </c:pt>
                <c:pt idx="385">
                  <c:v>0.83832896102994181</c:v>
                </c:pt>
                <c:pt idx="386">
                  <c:v>0.45398372815893129</c:v>
                </c:pt>
                <c:pt idx="387">
                  <c:v>0.95229547205849119</c:v>
                </c:pt>
                <c:pt idx="388">
                  <c:v>0.52567555532489951</c:v>
                </c:pt>
                <c:pt idx="389">
                  <c:v>0.80906255954514161</c:v>
                </c:pt>
                <c:pt idx="390">
                  <c:v>1.0531599225782675</c:v>
                </c:pt>
                <c:pt idx="391">
                  <c:v>1.0635657423562137</c:v>
                </c:pt>
                <c:pt idx="392">
                  <c:v>1.0337508490525662</c:v>
                </c:pt>
                <c:pt idx="393">
                  <c:v>0.97615214776040249</c:v>
                </c:pt>
                <c:pt idx="394">
                  <c:v>0.586716314257552</c:v>
                </c:pt>
                <c:pt idx="395">
                  <c:v>1.2552553381988327</c:v>
                </c:pt>
                <c:pt idx="396">
                  <c:v>1.2334010246602596</c:v>
                </c:pt>
                <c:pt idx="397">
                  <c:v>1.1953414857001325</c:v>
                </c:pt>
                <c:pt idx="398">
                  <c:v>0.88125836850492012</c:v>
                </c:pt>
                <c:pt idx="399">
                  <c:v>1.3092990121350716</c:v>
                </c:pt>
                <c:pt idx="400">
                  <c:v>1.1585951763322482</c:v>
                </c:pt>
                <c:pt idx="401">
                  <c:v>0.9477576837004682</c:v>
                </c:pt>
                <c:pt idx="402">
                  <c:v>1.2673547091789437</c:v>
                </c:pt>
                <c:pt idx="403">
                  <c:v>0.89945983903080939</c:v>
                </c:pt>
                <c:pt idx="404">
                  <c:v>1.3311239473978647</c:v>
                </c:pt>
                <c:pt idx="405">
                  <c:v>0.34191106287400808</c:v>
                </c:pt>
                <c:pt idx="406">
                  <c:v>0.38510119882973104</c:v>
                </c:pt>
                <c:pt idx="407">
                  <c:v>0.57316726969715504</c:v>
                </c:pt>
                <c:pt idx="408">
                  <c:v>0.55692660685783546</c:v>
                </c:pt>
                <c:pt idx="409">
                  <c:v>0.6340857414802914</c:v>
                </c:pt>
                <c:pt idx="410">
                  <c:v>0.30157040225898951</c:v>
                </c:pt>
                <c:pt idx="411">
                  <c:v>0.27531605803886294</c:v>
                </c:pt>
                <c:pt idx="412">
                  <c:v>0.23074933762267688</c:v>
                </c:pt>
                <c:pt idx="413">
                  <c:v>1.2607179392918548</c:v>
                </c:pt>
                <c:pt idx="414">
                  <c:v>1.106206025561147</c:v>
                </c:pt>
                <c:pt idx="415">
                  <c:v>0.8249524933872534</c:v>
                </c:pt>
                <c:pt idx="416">
                  <c:v>0.75593671052917155</c:v>
                </c:pt>
                <c:pt idx="417">
                  <c:v>0.81647976167384428</c:v>
                </c:pt>
                <c:pt idx="418">
                  <c:v>0.704168874784044</c:v>
                </c:pt>
                <c:pt idx="419">
                  <c:v>0.92485243073142598</c:v>
                </c:pt>
                <c:pt idx="420">
                  <c:v>0.7737303366389966</c:v>
                </c:pt>
                <c:pt idx="421">
                  <c:v>0.81826592386909747</c:v>
                </c:pt>
                <c:pt idx="422">
                  <c:v>0.79923435424261546</c:v>
                </c:pt>
                <c:pt idx="423">
                  <c:v>0.82115819872488383</c:v>
                </c:pt>
                <c:pt idx="424">
                  <c:v>0.98010336320078972</c:v>
                </c:pt>
                <c:pt idx="425">
                  <c:v>0.9870182053003278</c:v>
                </c:pt>
                <c:pt idx="426">
                  <c:v>1.0589730722087887</c:v>
                </c:pt>
                <c:pt idx="427">
                  <c:v>0.79967529933079162</c:v>
                </c:pt>
                <c:pt idx="428">
                  <c:v>0.83682105258758588</c:v>
                </c:pt>
                <c:pt idx="429">
                  <c:v>0.67610790740874949</c:v>
                </c:pt>
                <c:pt idx="430">
                  <c:v>0.59668065298900785</c:v>
                </c:pt>
                <c:pt idx="431">
                  <c:v>0.70245095737781438</c:v>
                </c:pt>
                <c:pt idx="432">
                  <c:v>0.72746035377152285</c:v>
                </c:pt>
                <c:pt idx="433">
                  <c:v>1.6722859965444292</c:v>
                </c:pt>
                <c:pt idx="434">
                  <c:v>0.99973782507254316</c:v>
                </c:pt>
                <c:pt idx="435">
                  <c:v>0.89439568895196719</c:v>
                </c:pt>
                <c:pt idx="436">
                  <c:v>0.58899657815157613</c:v>
                </c:pt>
                <c:pt idx="437">
                  <c:v>0.44858794036321803</c:v>
                </c:pt>
                <c:pt idx="438">
                  <c:v>0.20765780602292849</c:v>
                </c:pt>
                <c:pt idx="439">
                  <c:v>0.7237786733218563</c:v>
                </c:pt>
                <c:pt idx="440">
                  <c:v>0.53123016090547748</c:v>
                </c:pt>
                <c:pt idx="441">
                  <c:v>0.68259061733042214</c:v>
                </c:pt>
                <c:pt idx="442">
                  <c:v>0.80986026296230429</c:v>
                </c:pt>
                <c:pt idx="443">
                  <c:v>1.0123965677885121</c:v>
                </c:pt>
                <c:pt idx="444">
                  <c:v>0.72068478634888344</c:v>
                </c:pt>
                <c:pt idx="445">
                  <c:v>0.91208257145342331</c:v>
                </c:pt>
                <c:pt idx="446">
                  <c:v>0.24141623018933528</c:v>
                </c:pt>
                <c:pt idx="447">
                  <c:v>0.47276412234536769</c:v>
                </c:pt>
                <c:pt idx="448">
                  <c:v>0.77753943207398957</c:v>
                </c:pt>
                <c:pt idx="449">
                  <c:v>0.77567156707873708</c:v>
                </c:pt>
                <c:pt idx="450">
                  <c:v>0.91495153636608773</c:v>
                </c:pt>
                <c:pt idx="451">
                  <c:v>0.63447758128369325</c:v>
                </c:pt>
                <c:pt idx="452">
                  <c:v>0.81205221532340499</c:v>
                </c:pt>
                <c:pt idx="453">
                  <c:v>0.7778734169787529</c:v>
                </c:pt>
                <c:pt idx="454">
                  <c:v>0.76054294833139247</c:v>
                </c:pt>
                <c:pt idx="455">
                  <c:v>0.9160611213985479</c:v>
                </c:pt>
                <c:pt idx="456">
                  <c:v>1.0076373840266404</c:v>
                </c:pt>
                <c:pt idx="457">
                  <c:v>0.72032992798645268</c:v>
                </c:pt>
                <c:pt idx="458">
                  <c:v>0.17867871323431234</c:v>
                </c:pt>
                <c:pt idx="459">
                  <c:v>0.77120029009062196</c:v>
                </c:pt>
                <c:pt idx="460">
                  <c:v>0.78173588144557427</c:v>
                </c:pt>
                <c:pt idx="461">
                  <c:v>0.93909572673427766</c:v>
                </c:pt>
                <c:pt idx="462">
                  <c:v>0.86530815150437213</c:v>
                </c:pt>
                <c:pt idx="463">
                  <c:v>0.78684753358418746</c:v>
                </c:pt>
                <c:pt idx="464">
                  <c:v>0.89567102036661805</c:v>
                </c:pt>
                <c:pt idx="465">
                  <c:v>0.69130088301408377</c:v>
                </c:pt>
                <c:pt idx="466">
                  <c:v>0.48763009565865839</c:v>
                </c:pt>
                <c:pt idx="467">
                  <c:v>0.42578297218613759</c:v>
                </c:pt>
                <c:pt idx="468">
                  <c:v>0.45909836500646195</c:v>
                </c:pt>
                <c:pt idx="469">
                  <c:v>0.51587421065092343</c:v>
                </c:pt>
                <c:pt idx="470">
                  <c:v>0.33286505151084694</c:v>
                </c:pt>
                <c:pt idx="471">
                  <c:v>0.90220009625150455</c:v>
                </c:pt>
                <c:pt idx="472">
                  <c:v>7.1701692753564708E-2</c:v>
                </c:pt>
                <c:pt idx="473">
                  <c:v>0.63317892726210157</c:v>
                </c:pt>
                <c:pt idx="474">
                  <c:v>1.2388397481917779</c:v>
                </c:pt>
                <c:pt idx="475">
                  <c:v>0.23400509406752987</c:v>
                </c:pt>
                <c:pt idx="476">
                  <c:v>0.52679464638581419</c:v>
                </c:pt>
                <c:pt idx="477">
                  <c:v>0.93399617135330226</c:v>
                </c:pt>
                <c:pt idx="478">
                  <c:v>0.38913413844030798</c:v>
                </c:pt>
                <c:pt idx="479">
                  <c:v>0.39298431209328766</c:v>
                </c:pt>
                <c:pt idx="480">
                  <c:v>9.5037427411705649E-2</c:v>
                </c:pt>
                <c:pt idx="481">
                  <c:v>1.4523691022309499</c:v>
                </c:pt>
                <c:pt idx="482">
                  <c:v>1.1197680384012041</c:v>
                </c:pt>
                <c:pt idx="483">
                  <c:v>1.2383582029077422</c:v>
                </c:pt>
                <c:pt idx="484">
                  <c:v>1.0051965616718439</c:v>
                </c:pt>
                <c:pt idx="485">
                  <c:v>1.6163113154435114</c:v>
                </c:pt>
                <c:pt idx="486">
                  <c:v>1.1364878833868679</c:v>
                </c:pt>
                <c:pt idx="487">
                  <c:v>0.80964682387937881</c:v>
                </c:pt>
                <c:pt idx="488">
                  <c:v>0.51633503349628274</c:v>
                </c:pt>
                <c:pt idx="489">
                  <c:v>1.3208739175201403</c:v>
                </c:pt>
                <c:pt idx="490">
                  <c:v>1.3361019318811131</c:v>
                </c:pt>
                <c:pt idx="491">
                  <c:v>1.4565378108156117</c:v>
                </c:pt>
                <c:pt idx="492">
                  <c:v>0.75577921565333417</c:v>
                </c:pt>
                <c:pt idx="493">
                  <c:v>0.57108812010244392</c:v>
                </c:pt>
                <c:pt idx="494">
                  <c:v>0.83759899227433499</c:v>
                </c:pt>
                <c:pt idx="495">
                  <c:v>0.80595557226052816</c:v>
                </c:pt>
                <c:pt idx="496">
                  <c:v>0.6841854394369431</c:v>
                </c:pt>
                <c:pt idx="497">
                  <c:v>0.75019717186819834</c:v>
                </c:pt>
                <c:pt idx="498">
                  <c:v>0.67631404597925326</c:v>
                </c:pt>
                <c:pt idx="499">
                  <c:v>0.92510869503263404</c:v>
                </c:pt>
                <c:pt idx="500">
                  <c:v>0.81520469890555081</c:v>
                </c:pt>
                <c:pt idx="501">
                  <c:v>0.77786942976137419</c:v>
                </c:pt>
                <c:pt idx="502">
                  <c:v>0.87702941559486747</c:v>
                </c:pt>
                <c:pt idx="503">
                  <c:v>0.84937124210252868</c:v>
                </c:pt>
                <c:pt idx="504">
                  <c:v>0.94018971359363301</c:v>
                </c:pt>
                <c:pt idx="505">
                  <c:v>0.94578226782882213</c:v>
                </c:pt>
                <c:pt idx="506">
                  <c:v>0.92322902853777844</c:v>
                </c:pt>
                <c:pt idx="507">
                  <c:v>0.86879786397983461</c:v>
                </c:pt>
                <c:pt idx="508">
                  <c:v>1.6651166584369579</c:v>
                </c:pt>
                <c:pt idx="509">
                  <c:v>0.92034942845518009</c:v>
                </c:pt>
                <c:pt idx="510">
                  <c:v>0.33151932668667627</c:v>
                </c:pt>
                <c:pt idx="511">
                  <c:v>1.4553904376803291</c:v>
                </c:pt>
                <c:pt idx="512">
                  <c:v>1.142979182177299</c:v>
                </c:pt>
                <c:pt idx="513">
                  <c:v>0.89001408477436506</c:v>
                </c:pt>
                <c:pt idx="514">
                  <c:v>1.1305386676468439</c:v>
                </c:pt>
                <c:pt idx="515">
                  <c:v>1.4500127108079648</c:v>
                </c:pt>
                <c:pt idx="516">
                  <c:v>1.4215455738511937</c:v>
                </c:pt>
                <c:pt idx="517">
                  <c:v>1.4122183723991251</c:v>
                </c:pt>
                <c:pt idx="518">
                  <c:v>1.395198832552826</c:v>
                </c:pt>
                <c:pt idx="519">
                  <c:v>1.03320865769105</c:v>
                </c:pt>
                <c:pt idx="520">
                  <c:v>1.0366750052131752</c:v>
                </c:pt>
                <c:pt idx="521">
                  <c:v>0.97640926256768401</c:v>
                </c:pt>
                <c:pt idx="522">
                  <c:v>1.3674721130395029</c:v>
                </c:pt>
                <c:pt idx="523">
                  <c:v>1.3678373651879654</c:v>
                </c:pt>
                <c:pt idx="524">
                  <c:v>0.93424738270337759</c:v>
                </c:pt>
                <c:pt idx="525">
                  <c:v>0.35284189650880177</c:v>
                </c:pt>
                <c:pt idx="526">
                  <c:v>0.17680653290882761</c:v>
                </c:pt>
                <c:pt idx="527">
                  <c:v>0.1737922846540208</c:v>
                </c:pt>
                <c:pt idx="528">
                  <c:v>0.80967951291032059</c:v>
                </c:pt>
                <c:pt idx="529">
                  <c:v>1.1366671167903417</c:v>
                </c:pt>
                <c:pt idx="530">
                  <c:v>1.1237568077945788</c:v>
                </c:pt>
                <c:pt idx="531">
                  <c:v>0.37666733797944979</c:v>
                </c:pt>
                <c:pt idx="532">
                  <c:v>1.4803462115687822</c:v>
                </c:pt>
                <c:pt idx="533">
                  <c:v>1.7638075984421433</c:v>
                </c:pt>
                <c:pt idx="534">
                  <c:v>1.2613440283124517</c:v>
                </c:pt>
                <c:pt idx="535">
                  <c:v>0.634114884879874</c:v>
                </c:pt>
                <c:pt idx="536">
                  <c:v>0.85705792257172697</c:v>
                </c:pt>
                <c:pt idx="537">
                  <c:v>0.38091677263623736</c:v>
                </c:pt>
                <c:pt idx="538">
                  <c:v>0.44743568054532518</c:v>
                </c:pt>
                <c:pt idx="539">
                  <c:v>0.64477628180414526</c:v>
                </c:pt>
                <c:pt idx="540">
                  <c:v>0.6805853065738271</c:v>
                </c:pt>
                <c:pt idx="541">
                  <c:v>0.82956601468775837</c:v>
                </c:pt>
                <c:pt idx="542">
                  <c:v>0.83635811098780488</c:v>
                </c:pt>
                <c:pt idx="543">
                  <c:v>0.80452046026549318</c:v>
                </c:pt>
                <c:pt idx="544">
                  <c:v>0.80079131367285095</c:v>
                </c:pt>
                <c:pt idx="545">
                  <c:v>0.78626921027605901</c:v>
                </c:pt>
                <c:pt idx="546">
                  <c:v>1.3577590644536117</c:v>
                </c:pt>
                <c:pt idx="547">
                  <c:v>0.7062208590956699</c:v>
                </c:pt>
                <c:pt idx="548">
                  <c:v>0.6813874013799317</c:v>
                </c:pt>
                <c:pt idx="549">
                  <c:v>0.44160311782674661</c:v>
                </c:pt>
                <c:pt idx="550">
                  <c:v>0.40952467728156738</c:v>
                </c:pt>
                <c:pt idx="551">
                  <c:v>0.35779799822733005</c:v>
                </c:pt>
                <c:pt idx="552">
                  <c:v>0.41389027970709191</c:v>
                </c:pt>
                <c:pt idx="553">
                  <c:v>0.65053668107385987</c:v>
                </c:pt>
                <c:pt idx="554">
                  <c:v>0.25457816968714941</c:v>
                </c:pt>
                <c:pt idx="555">
                  <c:v>0.51104856350644756</c:v>
                </c:pt>
                <c:pt idx="556">
                  <c:v>0.45496404307629079</c:v>
                </c:pt>
                <c:pt idx="557">
                  <c:v>0.8759210649353173</c:v>
                </c:pt>
                <c:pt idx="558">
                  <c:v>0.13007073671746625</c:v>
                </c:pt>
                <c:pt idx="559">
                  <c:v>0.60545052693047363</c:v>
                </c:pt>
                <c:pt idx="560">
                  <c:v>0.73069226717822211</c:v>
                </c:pt>
                <c:pt idx="561">
                  <c:v>0.4738670396478144</c:v>
                </c:pt>
                <c:pt idx="562">
                  <c:v>0.60623119235762302</c:v>
                </c:pt>
                <c:pt idx="563">
                  <c:v>0.23735492901175961</c:v>
                </c:pt>
                <c:pt idx="564">
                  <c:v>0.63138185265187174</c:v>
                </c:pt>
                <c:pt idx="565">
                  <c:v>1.5478709542591715</c:v>
                </c:pt>
                <c:pt idx="566">
                  <c:v>1.5528891031619148</c:v>
                </c:pt>
                <c:pt idx="567">
                  <c:v>1.2751274125484886</c:v>
                </c:pt>
                <c:pt idx="568">
                  <c:v>1.5377873717854103</c:v>
                </c:pt>
                <c:pt idx="569">
                  <c:v>1.4629346950155626</c:v>
                </c:pt>
                <c:pt idx="570">
                  <c:v>0.70623369455167251</c:v>
                </c:pt>
                <c:pt idx="571">
                  <c:v>0.88063449810931282</c:v>
                </c:pt>
                <c:pt idx="572">
                  <c:v>0.9814305055771434</c:v>
                </c:pt>
                <c:pt idx="573">
                  <c:v>0.74745892422534732</c:v>
                </c:pt>
                <c:pt idx="574">
                  <c:v>0.61929432174913979</c:v>
                </c:pt>
                <c:pt idx="575">
                  <c:v>0.72576943025057428</c:v>
                </c:pt>
                <c:pt idx="576">
                  <c:v>0.62661635193875109</c:v>
                </c:pt>
                <c:pt idx="577">
                  <c:v>0.55068222681434198</c:v>
                </c:pt>
                <c:pt idx="578">
                  <c:v>0.49917285194746192</c:v>
                </c:pt>
                <c:pt idx="579">
                  <c:v>0.42068922889906807</c:v>
                </c:pt>
                <c:pt idx="580">
                  <c:v>0.27018107078872239</c:v>
                </c:pt>
                <c:pt idx="581">
                  <c:v>1.1353656991511925</c:v>
                </c:pt>
                <c:pt idx="582">
                  <c:v>1.030842705554589</c:v>
                </c:pt>
                <c:pt idx="583">
                  <c:v>1.1182039888393089</c:v>
                </c:pt>
                <c:pt idx="584">
                  <c:v>1.0697271976496718</c:v>
                </c:pt>
                <c:pt idx="585">
                  <c:v>1.1139743257530448</c:v>
                </c:pt>
                <c:pt idx="586">
                  <c:v>0.71734068882177315</c:v>
                </c:pt>
                <c:pt idx="587">
                  <c:v>0.29005121406210271</c:v>
                </c:pt>
                <c:pt idx="588">
                  <c:v>1.3624112727344098</c:v>
                </c:pt>
                <c:pt idx="589">
                  <c:v>0.72470491770132672</c:v>
                </c:pt>
                <c:pt idx="590">
                  <c:v>0.64522351261346245</c:v>
                </c:pt>
                <c:pt idx="591">
                  <c:v>1.2150116554010946</c:v>
                </c:pt>
                <c:pt idx="592">
                  <c:v>1.1706826428133661</c:v>
                </c:pt>
                <c:pt idx="593">
                  <c:v>1.2257106128721338</c:v>
                </c:pt>
                <c:pt idx="594">
                  <c:v>1.414986470110372</c:v>
                </c:pt>
                <c:pt idx="595">
                  <c:v>1.2140122989074376</c:v>
                </c:pt>
                <c:pt idx="596">
                  <c:v>0.99085394224636936</c:v>
                </c:pt>
                <c:pt idx="597">
                  <c:v>1.0873902507680329</c:v>
                </c:pt>
                <c:pt idx="598">
                  <c:v>0.85628744557489078</c:v>
                </c:pt>
                <c:pt idx="599">
                  <c:v>0.58397193333052433</c:v>
                </c:pt>
                <c:pt idx="600">
                  <c:v>0.23303212004723725</c:v>
                </c:pt>
                <c:pt idx="601">
                  <c:v>0.78303104373063359</c:v>
                </c:pt>
                <c:pt idx="602">
                  <c:v>0.55808206445239816</c:v>
                </c:pt>
                <c:pt idx="603">
                  <c:v>0.78410437412858391</c:v>
                </c:pt>
                <c:pt idx="604">
                  <c:v>0.691186273871089</c:v>
                </c:pt>
                <c:pt idx="605">
                  <c:v>0.56129890919415715</c:v>
                </c:pt>
                <c:pt idx="606">
                  <c:v>0.8391277454641437</c:v>
                </c:pt>
                <c:pt idx="607">
                  <c:v>0.81572215278776328</c:v>
                </c:pt>
                <c:pt idx="608">
                  <c:v>0.88067569706462456</c:v>
                </c:pt>
                <c:pt idx="609">
                  <c:v>0.89376269371482087</c:v>
                </c:pt>
                <c:pt idx="610">
                  <c:v>0.80542750758396864</c:v>
                </c:pt>
                <c:pt idx="611">
                  <c:v>0.77351952630197063</c:v>
                </c:pt>
                <c:pt idx="612">
                  <c:v>0.82029950634739934</c:v>
                </c:pt>
                <c:pt idx="613">
                  <c:v>1.5151802496120712</c:v>
                </c:pt>
                <c:pt idx="614">
                  <c:v>1.4491752060546381</c:v>
                </c:pt>
                <c:pt idx="615">
                  <c:v>1.4415460918086664</c:v>
                </c:pt>
                <c:pt idx="616">
                  <c:v>1.4012087273715224</c:v>
                </c:pt>
                <c:pt idx="617">
                  <c:v>0.25505973616567573</c:v>
                </c:pt>
                <c:pt idx="618">
                  <c:v>0.4551863105729026</c:v>
                </c:pt>
                <c:pt idx="619">
                  <c:v>0.87120193653304656</c:v>
                </c:pt>
                <c:pt idx="620">
                  <c:v>0.76642609481044133</c:v>
                </c:pt>
                <c:pt idx="621">
                  <c:v>0.73271165023525953</c:v>
                </c:pt>
                <c:pt idx="622">
                  <c:v>1.3185779857535644</c:v>
                </c:pt>
                <c:pt idx="623">
                  <c:v>0.59328887220917592</c:v>
                </c:pt>
                <c:pt idx="624">
                  <c:v>0.43398878789792006</c:v>
                </c:pt>
                <c:pt idx="625">
                  <c:v>1.2564030209698123</c:v>
                </c:pt>
                <c:pt idx="626">
                  <c:v>1.3321761562881154</c:v>
                </c:pt>
                <c:pt idx="627">
                  <c:v>0.93322709599486353</c:v>
                </c:pt>
                <c:pt idx="628">
                  <c:v>0.89194978901412292</c:v>
                </c:pt>
                <c:pt idx="629">
                  <c:v>0.89280154388490818</c:v>
                </c:pt>
                <c:pt idx="630">
                  <c:v>0.85691475266290151</c:v>
                </c:pt>
                <c:pt idx="631">
                  <c:v>0.89649557775998967</c:v>
                </c:pt>
                <c:pt idx="632">
                  <c:v>0.83739288450380667</c:v>
                </c:pt>
                <c:pt idx="633">
                  <c:v>0.65861449154913221</c:v>
                </c:pt>
                <c:pt idx="634">
                  <c:v>0.70104854746201095</c:v>
                </c:pt>
                <c:pt idx="635">
                  <c:v>1.241855290962093</c:v>
                </c:pt>
                <c:pt idx="636">
                  <c:v>0.70853096537012128</c:v>
                </c:pt>
                <c:pt idx="637">
                  <c:v>0.59131842541857127</c:v>
                </c:pt>
                <c:pt idx="638">
                  <c:v>0.68278898097946095</c:v>
                </c:pt>
                <c:pt idx="639">
                  <c:v>0.26257728569358185</c:v>
                </c:pt>
                <c:pt idx="640">
                  <c:v>0.35469899024813251</c:v>
                </c:pt>
                <c:pt idx="641">
                  <c:v>1.316502206041293</c:v>
                </c:pt>
                <c:pt idx="642">
                  <c:v>0.78058413705696894</c:v>
                </c:pt>
                <c:pt idx="643">
                  <c:v>0.69322875702801634</c:v>
                </c:pt>
                <c:pt idx="644">
                  <c:v>0.41705920157951226</c:v>
                </c:pt>
                <c:pt idx="645">
                  <c:v>0.52794899185610811</c:v>
                </c:pt>
                <c:pt idx="646">
                  <c:v>0.3032474510401747</c:v>
                </c:pt>
                <c:pt idx="647">
                  <c:v>0.63229629077078087</c:v>
                </c:pt>
                <c:pt idx="648">
                  <c:v>0.67364238200352378</c:v>
                </c:pt>
                <c:pt idx="649">
                  <c:v>1.2297299826881305</c:v>
                </c:pt>
                <c:pt idx="650">
                  <c:v>0.60011878383714767</c:v>
                </c:pt>
                <c:pt idx="651">
                  <c:v>0.96514404048999614</c:v>
                </c:pt>
                <c:pt idx="652">
                  <c:v>0.98287099278120682</c:v>
                </c:pt>
                <c:pt idx="653">
                  <c:v>0.96750472205413562</c:v>
                </c:pt>
                <c:pt idx="654">
                  <c:v>0.97701503304051274</c:v>
                </c:pt>
                <c:pt idx="655">
                  <c:v>1.0146787547248917</c:v>
                </c:pt>
                <c:pt idx="656">
                  <c:v>0.62484165640220191</c:v>
                </c:pt>
                <c:pt idx="657">
                  <c:v>1.0435476048849306</c:v>
                </c:pt>
                <c:pt idx="658">
                  <c:v>1.0385805942501964</c:v>
                </c:pt>
                <c:pt idx="659">
                  <c:v>1.0727140779481952</c:v>
                </c:pt>
                <c:pt idx="660">
                  <c:v>1.0564944746365472</c:v>
                </c:pt>
                <c:pt idx="661">
                  <c:v>1.2179286935958049</c:v>
                </c:pt>
                <c:pt idx="662">
                  <c:v>1.087040693598841</c:v>
                </c:pt>
                <c:pt idx="663">
                  <c:v>1.0975954165713702</c:v>
                </c:pt>
                <c:pt idx="664">
                  <c:v>0.88427150517930897</c:v>
                </c:pt>
                <c:pt idx="665">
                  <c:v>0.61047376617529536</c:v>
                </c:pt>
                <c:pt idx="666">
                  <c:v>1.3350674627441472</c:v>
                </c:pt>
                <c:pt idx="667">
                  <c:v>1.0799020476741967</c:v>
                </c:pt>
                <c:pt idx="668">
                  <c:v>0.72423102688406027</c:v>
                </c:pt>
                <c:pt idx="669">
                  <c:v>1.0697068349769117</c:v>
                </c:pt>
                <c:pt idx="670">
                  <c:v>1.1223069633819596</c:v>
                </c:pt>
                <c:pt idx="671">
                  <c:v>0.75211346328255568</c:v>
                </c:pt>
                <c:pt idx="672">
                  <c:v>0.35346936933650169</c:v>
                </c:pt>
                <c:pt idx="673">
                  <c:v>0.86278028988231492</c:v>
                </c:pt>
                <c:pt idx="674">
                  <c:v>0.27895129547023106</c:v>
                </c:pt>
                <c:pt idx="675">
                  <c:v>0.75526200643613006</c:v>
                </c:pt>
                <c:pt idx="676">
                  <c:v>0.90244270996356968</c:v>
                </c:pt>
                <c:pt idx="677">
                  <c:v>0.85925430626684196</c:v>
                </c:pt>
                <c:pt idx="678">
                  <c:v>0.8244681793142814</c:v>
                </c:pt>
                <c:pt idx="679">
                  <c:v>0.77558041894339691</c:v>
                </c:pt>
                <c:pt idx="680">
                  <c:v>0.72582883272854237</c:v>
                </c:pt>
                <c:pt idx="681">
                  <c:v>0.73437722064288369</c:v>
                </c:pt>
                <c:pt idx="682">
                  <c:v>1.0155830955631433</c:v>
                </c:pt>
                <c:pt idx="683">
                  <c:v>0.67641909038560177</c:v>
                </c:pt>
                <c:pt idx="684">
                  <c:v>1.1384950943449017</c:v>
                </c:pt>
                <c:pt idx="685">
                  <c:v>0.61073624825694284</c:v>
                </c:pt>
                <c:pt idx="686">
                  <c:v>0.34581914910666256</c:v>
                </c:pt>
                <c:pt idx="687">
                  <c:v>0.4252004583555844</c:v>
                </c:pt>
                <c:pt idx="688">
                  <c:v>0.55597208101006168</c:v>
                </c:pt>
                <c:pt idx="689">
                  <c:v>0.55048907741223074</c:v>
                </c:pt>
                <c:pt idx="690">
                  <c:v>0.46335339229427147</c:v>
                </c:pt>
                <c:pt idx="691">
                  <c:v>0.78912750396404474</c:v>
                </c:pt>
                <c:pt idx="692">
                  <c:v>1.3345483414092378</c:v>
                </c:pt>
                <c:pt idx="693">
                  <c:v>1.4628538708159746</c:v>
                </c:pt>
                <c:pt idx="694">
                  <c:v>1.3323353843730938</c:v>
                </c:pt>
                <c:pt idx="695">
                  <c:v>1.1332275407416348</c:v>
                </c:pt>
                <c:pt idx="696">
                  <c:v>0.22241421973158271</c:v>
                </c:pt>
                <c:pt idx="697">
                  <c:v>0.72800906301960555</c:v>
                </c:pt>
                <c:pt idx="698">
                  <c:v>0.83154555397077035</c:v>
                </c:pt>
                <c:pt idx="699">
                  <c:v>1.0825006905266419</c:v>
                </c:pt>
                <c:pt idx="700">
                  <c:v>0.98618962445806113</c:v>
                </c:pt>
                <c:pt idx="701">
                  <c:v>0.27040628620813523</c:v>
                </c:pt>
                <c:pt idx="702">
                  <c:v>0.31634843594701761</c:v>
                </c:pt>
                <c:pt idx="703">
                  <c:v>0.90006069723265048</c:v>
                </c:pt>
                <c:pt idx="704">
                  <c:v>0.53305354288497231</c:v>
                </c:pt>
                <c:pt idx="705">
                  <c:v>0.888577838924409</c:v>
                </c:pt>
                <c:pt idx="706">
                  <c:v>0.1795783256402386</c:v>
                </c:pt>
                <c:pt idx="707">
                  <c:v>0.49382465586244534</c:v>
                </c:pt>
                <c:pt idx="708">
                  <c:v>0.10250752776021678</c:v>
                </c:pt>
                <c:pt idx="709">
                  <c:v>0.54845277740341725</c:v>
                </c:pt>
                <c:pt idx="710">
                  <c:v>0.88205647794474684</c:v>
                </c:pt>
                <c:pt idx="711">
                  <c:v>0.81494120452117491</c:v>
                </c:pt>
                <c:pt idx="712">
                  <c:v>0.70744443468538687</c:v>
                </c:pt>
                <c:pt idx="713">
                  <c:v>1.239808357066873</c:v>
                </c:pt>
                <c:pt idx="714">
                  <c:v>1.2373236529771625</c:v>
                </c:pt>
                <c:pt idx="715">
                  <c:v>0.95461200560093862</c:v>
                </c:pt>
                <c:pt idx="716">
                  <c:v>0.96255369309135186</c:v>
                </c:pt>
                <c:pt idx="717">
                  <c:v>0.27641404570540501</c:v>
                </c:pt>
                <c:pt idx="718">
                  <c:v>0.72738916414099608</c:v>
                </c:pt>
                <c:pt idx="719">
                  <c:v>0.70383483432940097</c:v>
                </c:pt>
                <c:pt idx="720">
                  <c:v>0.60820673945634407</c:v>
                </c:pt>
                <c:pt idx="721">
                  <c:v>0.51375564589138323</c:v>
                </c:pt>
                <c:pt idx="722">
                  <c:v>0.86325328446972693</c:v>
                </c:pt>
                <c:pt idx="723">
                  <c:v>0.41493846310996624</c:v>
                </c:pt>
                <c:pt idx="724">
                  <c:v>0.4230816690262888</c:v>
                </c:pt>
                <c:pt idx="725">
                  <c:v>0.45215014311357138</c:v>
                </c:pt>
                <c:pt idx="726">
                  <c:v>0.72462736078263712</c:v>
                </c:pt>
                <c:pt idx="727">
                  <c:v>0.85031355595522295</c:v>
                </c:pt>
                <c:pt idx="728">
                  <c:v>0.22723322926865527</c:v>
                </c:pt>
                <c:pt idx="729">
                  <c:v>0.84784686531198927</c:v>
                </c:pt>
                <c:pt idx="730">
                  <c:v>1.4703587160389775</c:v>
                </c:pt>
                <c:pt idx="731">
                  <c:v>1.6035202532166699</c:v>
                </c:pt>
                <c:pt idx="732">
                  <c:v>0.49180827059462356</c:v>
                </c:pt>
                <c:pt idx="733">
                  <c:v>0.65720976892144933</c:v>
                </c:pt>
                <c:pt idx="734">
                  <c:v>0.93143618291245833</c:v>
                </c:pt>
                <c:pt idx="735">
                  <c:v>0.90051311845992332</c:v>
                </c:pt>
                <c:pt idx="736">
                  <c:v>0.89836578875659845</c:v>
                </c:pt>
                <c:pt idx="737">
                  <c:v>0.92090666606604843</c:v>
                </c:pt>
                <c:pt idx="738">
                  <c:v>0.86193015078779778</c:v>
                </c:pt>
                <c:pt idx="739">
                  <c:v>0.87968522067561461</c:v>
                </c:pt>
                <c:pt idx="740">
                  <c:v>1.0453158058713954</c:v>
                </c:pt>
                <c:pt idx="741">
                  <c:v>1.0217435693049364</c:v>
                </c:pt>
                <c:pt idx="742">
                  <c:v>0.81677626280452575</c:v>
                </c:pt>
                <c:pt idx="743">
                  <c:v>0.84026034324356824</c:v>
                </c:pt>
                <c:pt idx="744">
                  <c:v>0.29418440110504807</c:v>
                </c:pt>
                <c:pt idx="745">
                  <c:v>0.85634794668624237</c:v>
                </c:pt>
                <c:pt idx="746">
                  <c:v>1.0462308262569124</c:v>
                </c:pt>
                <c:pt idx="747">
                  <c:v>0.87102864214860154</c:v>
                </c:pt>
                <c:pt idx="748">
                  <c:v>0.30743752705904576</c:v>
                </c:pt>
                <c:pt idx="749">
                  <c:v>0.4099033643895923</c:v>
                </c:pt>
                <c:pt idx="750">
                  <c:v>0.33194321970952056</c:v>
                </c:pt>
                <c:pt idx="751">
                  <c:v>0.4349210002855774</c:v>
                </c:pt>
                <c:pt idx="752">
                  <c:v>0.58877523064845794</c:v>
                </c:pt>
                <c:pt idx="753">
                  <c:v>0.13773420841440262</c:v>
                </c:pt>
                <c:pt idx="754">
                  <c:v>0.13289380809414664</c:v>
                </c:pt>
                <c:pt idx="755">
                  <c:v>0.98800413852094116</c:v>
                </c:pt>
                <c:pt idx="756">
                  <c:v>0.72887474739361191</c:v>
                </c:pt>
                <c:pt idx="757">
                  <c:v>0.75681244478719356</c:v>
                </c:pt>
                <c:pt idx="758">
                  <c:v>0.68479722204208071</c:v>
                </c:pt>
                <c:pt idx="759">
                  <c:v>0.66757587749867597</c:v>
                </c:pt>
                <c:pt idx="760">
                  <c:v>0.65382823413955993</c:v>
                </c:pt>
                <c:pt idx="761">
                  <c:v>0.63067008523961787</c:v>
                </c:pt>
                <c:pt idx="762">
                  <c:v>0.59636613899925561</c:v>
                </c:pt>
                <c:pt idx="763">
                  <c:v>1.417206939387911</c:v>
                </c:pt>
                <c:pt idx="764">
                  <c:v>1.4341922057922292</c:v>
                </c:pt>
                <c:pt idx="765">
                  <c:v>0.92087084380655071</c:v>
                </c:pt>
                <c:pt idx="766">
                  <c:v>1.1447620847963975</c:v>
                </c:pt>
                <c:pt idx="767">
                  <c:v>1.1673091147157482</c:v>
                </c:pt>
                <c:pt idx="768">
                  <c:v>1.2166105147473965</c:v>
                </c:pt>
                <c:pt idx="769">
                  <c:v>1.2965800121982236</c:v>
                </c:pt>
                <c:pt idx="770">
                  <c:v>1.358002999320036</c:v>
                </c:pt>
                <c:pt idx="771">
                  <c:v>1.3305125218183893</c:v>
                </c:pt>
                <c:pt idx="772">
                  <c:v>1.329965922365149</c:v>
                </c:pt>
                <c:pt idx="773">
                  <c:v>1.244869807754041</c:v>
                </c:pt>
                <c:pt idx="774">
                  <c:v>1.2571073838455737</c:v>
                </c:pt>
                <c:pt idx="775">
                  <c:v>1.1777640093023405</c:v>
                </c:pt>
                <c:pt idx="776">
                  <c:v>1.1180860153319299</c:v>
                </c:pt>
                <c:pt idx="777">
                  <c:v>1.1528798946465446</c:v>
                </c:pt>
                <c:pt idx="778">
                  <c:v>0.73177572503571831</c:v>
                </c:pt>
                <c:pt idx="779">
                  <c:v>0.59910976117336234</c:v>
                </c:pt>
                <c:pt idx="780">
                  <c:v>0.66735435979497493</c:v>
                </c:pt>
                <c:pt idx="781">
                  <c:v>0.83804359905197245</c:v>
                </c:pt>
                <c:pt idx="782">
                  <c:v>0.68594802480085559</c:v>
                </c:pt>
                <c:pt idx="783">
                  <c:v>0.80169372935363681</c:v>
                </c:pt>
                <c:pt idx="784">
                  <c:v>0.75497281924008686</c:v>
                </c:pt>
                <c:pt idx="785">
                  <c:v>0.53528832944114002</c:v>
                </c:pt>
                <c:pt idx="786">
                  <c:v>0.24460003147837311</c:v>
                </c:pt>
                <c:pt idx="787">
                  <c:v>0.24031904478808086</c:v>
                </c:pt>
                <c:pt idx="788">
                  <c:v>0.15576022565386846</c:v>
                </c:pt>
                <c:pt idx="789">
                  <c:v>0.49768073985144207</c:v>
                </c:pt>
                <c:pt idx="790">
                  <c:v>0.45200653384989281</c:v>
                </c:pt>
                <c:pt idx="791">
                  <c:v>1.4414317092994791</c:v>
                </c:pt>
                <c:pt idx="792">
                  <c:v>1.456141675441045</c:v>
                </c:pt>
                <c:pt idx="793">
                  <c:v>1.4552212996635192</c:v>
                </c:pt>
                <c:pt idx="794">
                  <c:v>1.4751001032574609</c:v>
                </c:pt>
                <c:pt idx="795">
                  <c:v>1.4812433435463519</c:v>
                </c:pt>
                <c:pt idx="796">
                  <c:v>1.5515421343472027</c:v>
                </c:pt>
                <c:pt idx="797">
                  <c:v>1.5322174551808863</c:v>
                </c:pt>
                <c:pt idx="798">
                  <c:v>1.2761294462972825</c:v>
                </c:pt>
                <c:pt idx="799">
                  <c:v>1.1733317815254205</c:v>
                </c:pt>
                <c:pt idx="800">
                  <c:v>0.29067645572604017</c:v>
                </c:pt>
                <c:pt idx="801">
                  <c:v>0.48087165627646511</c:v>
                </c:pt>
                <c:pt idx="802">
                  <c:v>1.0074762671727546</c:v>
                </c:pt>
                <c:pt idx="803">
                  <c:v>0.27653363754669769</c:v>
                </c:pt>
                <c:pt idx="804">
                  <c:v>0.57566717386736177</c:v>
                </c:pt>
                <c:pt idx="805">
                  <c:v>0.88556917710435135</c:v>
                </c:pt>
                <c:pt idx="806">
                  <c:v>0.58511289654161414</c:v>
                </c:pt>
                <c:pt idx="807">
                  <c:v>0.35508446043428288</c:v>
                </c:pt>
                <c:pt idx="808">
                  <c:v>0.87551799273042408</c:v>
                </c:pt>
                <c:pt idx="809">
                  <c:v>0.74332388379060965</c:v>
                </c:pt>
                <c:pt idx="810">
                  <c:v>1.3069286648648015</c:v>
                </c:pt>
                <c:pt idx="811">
                  <c:v>1.0563499172073358</c:v>
                </c:pt>
                <c:pt idx="812">
                  <c:v>1.0475011101140337</c:v>
                </c:pt>
                <c:pt idx="813">
                  <c:v>0.90026266612447881</c:v>
                </c:pt>
                <c:pt idx="814">
                  <c:v>0.34796268204676806</c:v>
                </c:pt>
                <c:pt idx="815">
                  <c:v>0.56913463657738594</c:v>
                </c:pt>
                <c:pt idx="816">
                  <c:v>1.354827647394699</c:v>
                </c:pt>
                <c:pt idx="817">
                  <c:v>0.46345060007465327</c:v>
                </c:pt>
                <c:pt idx="818">
                  <c:v>0.37109787584577947</c:v>
                </c:pt>
                <c:pt idx="819">
                  <c:v>0.87237549670666925</c:v>
                </c:pt>
                <c:pt idx="820">
                  <c:v>0.56872620229060034</c:v>
                </c:pt>
                <c:pt idx="821">
                  <c:v>0.25423495862640311</c:v>
                </c:pt>
                <c:pt idx="822">
                  <c:v>0.34301917600189924</c:v>
                </c:pt>
                <c:pt idx="823">
                  <c:v>0.29344444646336254</c:v>
                </c:pt>
                <c:pt idx="824">
                  <c:v>0.23014537576556629</c:v>
                </c:pt>
                <c:pt idx="825">
                  <c:v>0.16730048052066254</c:v>
                </c:pt>
                <c:pt idx="826">
                  <c:v>0.3679308982461747</c:v>
                </c:pt>
                <c:pt idx="827">
                  <c:v>0.31953472783107306</c:v>
                </c:pt>
                <c:pt idx="828">
                  <c:v>0.58078518859234773</c:v>
                </c:pt>
                <c:pt idx="829">
                  <c:v>0.7215382348215621</c:v>
                </c:pt>
                <c:pt idx="830">
                  <c:v>1.3773602170338308</c:v>
                </c:pt>
                <c:pt idx="831">
                  <c:v>1.3152884804968903</c:v>
                </c:pt>
                <c:pt idx="832">
                  <c:v>1.0167431930859872</c:v>
                </c:pt>
                <c:pt idx="833">
                  <c:v>1.0365551800548358</c:v>
                </c:pt>
                <c:pt idx="834">
                  <c:v>1.1499916544974855</c:v>
                </c:pt>
                <c:pt idx="835">
                  <c:v>1.1853125503322008</c:v>
                </c:pt>
                <c:pt idx="836">
                  <c:v>1.1043142289132288</c:v>
                </c:pt>
                <c:pt idx="837">
                  <c:v>1.2180642945347142</c:v>
                </c:pt>
                <c:pt idx="838">
                  <c:v>1.1925062198962653</c:v>
                </c:pt>
                <c:pt idx="839">
                  <c:v>1.8268148226709076</c:v>
                </c:pt>
                <c:pt idx="840">
                  <c:v>1.0114572763525551</c:v>
                </c:pt>
                <c:pt idx="841">
                  <c:v>0.9082446820783896</c:v>
                </c:pt>
                <c:pt idx="842">
                  <c:v>0.16590432287056289</c:v>
                </c:pt>
                <c:pt idx="843">
                  <c:v>0.28141759831224311</c:v>
                </c:pt>
                <c:pt idx="844">
                  <c:v>0.73724157712645588</c:v>
                </c:pt>
                <c:pt idx="845">
                  <c:v>0.72981413975482645</c:v>
                </c:pt>
                <c:pt idx="846">
                  <c:v>0.86455255147654209</c:v>
                </c:pt>
                <c:pt idx="847">
                  <c:v>0.93156150556102046</c:v>
                </c:pt>
                <c:pt idx="848">
                  <c:v>0.93995673817305425</c:v>
                </c:pt>
                <c:pt idx="849">
                  <c:v>0.85461339786255597</c:v>
                </c:pt>
                <c:pt idx="850">
                  <c:v>1.2346336983359321</c:v>
                </c:pt>
                <c:pt idx="851">
                  <c:v>0.49528031220080304</c:v>
                </c:pt>
                <c:pt idx="852">
                  <c:v>0.75806159242916515</c:v>
                </c:pt>
                <c:pt idx="853">
                  <c:v>1.0208202159801987</c:v>
                </c:pt>
                <c:pt idx="854">
                  <c:v>1.0204875503755724</c:v>
                </c:pt>
                <c:pt idx="855">
                  <c:v>1.0500109616791296</c:v>
                </c:pt>
                <c:pt idx="856">
                  <c:v>1.0482914013945623</c:v>
                </c:pt>
                <c:pt idx="857">
                  <c:v>0.76952091081075036</c:v>
                </c:pt>
                <c:pt idx="858">
                  <c:v>1.2062418268422459</c:v>
                </c:pt>
                <c:pt idx="859">
                  <c:v>0.87939892460718905</c:v>
                </c:pt>
                <c:pt idx="860">
                  <c:v>1.1310365129127853</c:v>
                </c:pt>
                <c:pt idx="861">
                  <c:v>1.184993127491863</c:v>
                </c:pt>
                <c:pt idx="862">
                  <c:v>1.4090122020862894</c:v>
                </c:pt>
                <c:pt idx="863">
                  <c:v>0.55163421529930723</c:v>
                </c:pt>
                <c:pt idx="864">
                  <c:v>0.89487677641675867</c:v>
                </c:pt>
                <c:pt idx="865">
                  <c:v>1.2794199602500116</c:v>
                </c:pt>
                <c:pt idx="866">
                  <c:v>1.2959859304815262</c:v>
                </c:pt>
                <c:pt idx="867">
                  <c:v>1.2910463802595171</c:v>
                </c:pt>
                <c:pt idx="868">
                  <c:v>1.2167433617962846</c:v>
                </c:pt>
                <c:pt idx="869">
                  <c:v>1.1335754417159194</c:v>
                </c:pt>
                <c:pt idx="870">
                  <c:v>0.53895841913727727</c:v>
                </c:pt>
                <c:pt idx="871">
                  <c:v>0.51060476134668109</c:v>
                </c:pt>
                <c:pt idx="872">
                  <c:v>1.0747286755707732</c:v>
                </c:pt>
                <c:pt idx="873">
                  <c:v>0.99092072343115833</c:v>
                </c:pt>
                <c:pt idx="874">
                  <c:v>1.5515728542538603</c:v>
                </c:pt>
                <c:pt idx="875">
                  <c:v>1.2845127930199021</c:v>
                </c:pt>
                <c:pt idx="876">
                  <c:v>1.3111249401987024</c:v>
                </c:pt>
                <c:pt idx="877">
                  <c:v>1.0253957677438097</c:v>
                </c:pt>
                <c:pt idx="878">
                  <c:v>0.99297427758742218</c:v>
                </c:pt>
                <c:pt idx="879">
                  <c:v>0.56201690680941285</c:v>
                </c:pt>
                <c:pt idx="880">
                  <c:v>0.85217016398819967</c:v>
                </c:pt>
                <c:pt idx="881">
                  <c:v>0.68071908969716322</c:v>
                </c:pt>
                <c:pt idx="882">
                  <c:v>0.8386561235851705</c:v>
                </c:pt>
                <c:pt idx="883">
                  <c:v>0.4722006032975446</c:v>
                </c:pt>
                <c:pt idx="884">
                  <c:v>0.57057257669767758</c:v>
                </c:pt>
                <c:pt idx="885">
                  <c:v>0.40917757032209551</c:v>
                </c:pt>
                <c:pt idx="886">
                  <c:v>1.0157281254835007</c:v>
                </c:pt>
                <c:pt idx="887">
                  <c:v>0.30079881912278672</c:v>
                </c:pt>
                <c:pt idx="888">
                  <c:v>0.44700982020235297</c:v>
                </c:pt>
                <c:pt idx="889">
                  <c:v>0.13402559128274569</c:v>
                </c:pt>
                <c:pt idx="890">
                  <c:v>0.51366612511738319</c:v>
                </c:pt>
                <c:pt idx="891">
                  <c:v>0.50173994664953592</c:v>
                </c:pt>
                <c:pt idx="892">
                  <c:v>0.52413544997022898</c:v>
                </c:pt>
                <c:pt idx="893">
                  <c:v>0.58304537107703458</c:v>
                </c:pt>
                <c:pt idx="894">
                  <c:v>1.4198888974950767</c:v>
                </c:pt>
                <c:pt idx="895">
                  <c:v>0.82153873249958942</c:v>
                </c:pt>
                <c:pt idx="896">
                  <c:v>0.51883762897931363</c:v>
                </c:pt>
                <c:pt idx="897">
                  <c:v>0.68673215635358431</c:v>
                </c:pt>
                <c:pt idx="898">
                  <c:v>0.9811296187293308</c:v>
                </c:pt>
                <c:pt idx="899">
                  <c:v>0.87234093929412171</c:v>
                </c:pt>
                <c:pt idx="900">
                  <c:v>1.6738462842079442</c:v>
                </c:pt>
                <c:pt idx="901">
                  <c:v>0.86188776666488842</c:v>
                </c:pt>
                <c:pt idx="902">
                  <c:v>0.11068353808745249</c:v>
                </c:pt>
                <c:pt idx="903">
                  <c:v>0.50441975491892688</c:v>
                </c:pt>
                <c:pt idx="904">
                  <c:v>0.34235118805521036</c:v>
                </c:pt>
                <c:pt idx="905">
                  <c:v>0.4676945030627282</c:v>
                </c:pt>
                <c:pt idx="906">
                  <c:v>0.48223148141997874</c:v>
                </c:pt>
                <c:pt idx="907">
                  <c:v>1.6796300407409104</c:v>
                </c:pt>
                <c:pt idx="908">
                  <c:v>0.59377527217250536</c:v>
                </c:pt>
                <c:pt idx="909">
                  <c:v>0.6092667064558509</c:v>
                </c:pt>
                <c:pt idx="910">
                  <c:v>1.7455621433895139</c:v>
                </c:pt>
                <c:pt idx="911">
                  <c:v>0.59261307150462339</c:v>
                </c:pt>
                <c:pt idx="912">
                  <c:v>0.69201630570096884</c:v>
                </c:pt>
                <c:pt idx="913">
                  <c:v>0.69644343770495598</c:v>
                </c:pt>
                <c:pt idx="914">
                  <c:v>0.30750616116879265</c:v>
                </c:pt>
                <c:pt idx="915">
                  <c:v>0.69200564162318234</c:v>
                </c:pt>
                <c:pt idx="916">
                  <c:v>0.67797991630505217</c:v>
                </c:pt>
                <c:pt idx="917">
                  <c:v>0.69062115147768699</c:v>
                </c:pt>
                <c:pt idx="918">
                  <c:v>0.74282950584307439</c:v>
                </c:pt>
                <c:pt idx="919">
                  <c:v>0.68587182119038914</c:v>
                </c:pt>
                <c:pt idx="920">
                  <c:v>0.80328739769590674</c:v>
                </c:pt>
                <c:pt idx="921">
                  <c:v>0.64295080695229401</c:v>
                </c:pt>
                <c:pt idx="922">
                  <c:v>0.74443030101083074</c:v>
                </c:pt>
                <c:pt idx="923">
                  <c:v>0.19438120869848138</c:v>
                </c:pt>
                <c:pt idx="924">
                  <c:v>0.74803776751167994</c:v>
                </c:pt>
                <c:pt idx="925">
                  <c:v>0.80260648212195262</c:v>
                </c:pt>
                <c:pt idx="926">
                  <c:v>1.1068851460286815</c:v>
                </c:pt>
                <c:pt idx="927">
                  <c:v>1.1682885920818038</c:v>
                </c:pt>
                <c:pt idx="928">
                  <c:v>1.2147933675030254</c:v>
                </c:pt>
                <c:pt idx="929">
                  <c:v>1.2660668427870363</c:v>
                </c:pt>
                <c:pt idx="930">
                  <c:v>1.2961460540229626</c:v>
                </c:pt>
                <c:pt idx="931">
                  <c:v>1.2261196345500078</c:v>
                </c:pt>
                <c:pt idx="932">
                  <c:v>1.2265680132331271</c:v>
                </c:pt>
                <c:pt idx="933">
                  <c:v>1.1845301290170125</c:v>
                </c:pt>
                <c:pt idx="934">
                  <c:v>1.1078517426665035</c:v>
                </c:pt>
                <c:pt idx="935">
                  <c:v>0.99567313136869873</c:v>
                </c:pt>
                <c:pt idx="936">
                  <c:v>0.68704366056588584</c:v>
                </c:pt>
                <c:pt idx="937">
                  <c:v>0.93995906665557283</c:v>
                </c:pt>
                <c:pt idx="938">
                  <c:v>0.8531190559955647</c:v>
                </c:pt>
                <c:pt idx="939">
                  <c:v>1.5997309160736028</c:v>
                </c:pt>
                <c:pt idx="940">
                  <c:v>0.57128033070663164</c:v>
                </c:pt>
                <c:pt idx="941">
                  <c:v>0.85000167968315854</c:v>
                </c:pt>
                <c:pt idx="942">
                  <c:v>0.78093039193957059</c:v>
                </c:pt>
                <c:pt idx="943">
                  <c:v>1.3451349926320932</c:v>
                </c:pt>
                <c:pt idx="944">
                  <c:v>0.82150590642273635</c:v>
                </c:pt>
                <c:pt idx="945">
                  <c:v>0.69975908187805624</c:v>
                </c:pt>
                <c:pt idx="946">
                  <c:v>0.72183890819232177</c:v>
                </c:pt>
                <c:pt idx="947">
                  <c:v>0.6330470960355421</c:v>
                </c:pt>
                <c:pt idx="948">
                  <c:v>0.80660116213101507</c:v>
                </c:pt>
                <c:pt idx="949">
                  <c:v>0.88922538263059658</c:v>
                </c:pt>
                <c:pt idx="950">
                  <c:v>1.3757756956169502</c:v>
                </c:pt>
                <c:pt idx="951">
                  <c:v>0.84552084629433377</c:v>
                </c:pt>
                <c:pt idx="952">
                  <c:v>0.91270467542005629</c:v>
                </c:pt>
                <c:pt idx="953">
                  <c:v>0.95920345759641046</c:v>
                </c:pt>
                <c:pt idx="954">
                  <c:v>1.0270862590221985</c:v>
                </c:pt>
                <c:pt idx="955">
                  <c:v>1.0326757600233667</c:v>
                </c:pt>
                <c:pt idx="956">
                  <c:v>1.4619147271306356</c:v>
                </c:pt>
                <c:pt idx="957">
                  <c:v>1.3015688215029892</c:v>
                </c:pt>
                <c:pt idx="958">
                  <c:v>1.2264130676733851</c:v>
                </c:pt>
                <c:pt idx="959">
                  <c:v>0.77505352477150768</c:v>
                </c:pt>
                <c:pt idx="960">
                  <c:v>0.74558712017161022</c:v>
                </c:pt>
                <c:pt idx="961">
                  <c:v>0.60619985804314491</c:v>
                </c:pt>
                <c:pt idx="962">
                  <c:v>0.48399776404082745</c:v>
                </c:pt>
                <c:pt idx="963">
                  <c:v>0.79785161920845593</c:v>
                </c:pt>
                <c:pt idx="964">
                  <c:v>0.69682131027037708</c:v>
                </c:pt>
                <c:pt idx="965">
                  <c:v>0.94564817558539693</c:v>
                </c:pt>
                <c:pt idx="966">
                  <c:v>0.85200482488983098</c:v>
                </c:pt>
                <c:pt idx="967">
                  <c:v>0.79660237980354986</c:v>
                </c:pt>
                <c:pt idx="968">
                  <c:v>0.32306372065334937</c:v>
                </c:pt>
                <c:pt idx="969">
                  <c:v>0.17364421367085242</c:v>
                </c:pt>
                <c:pt idx="970">
                  <c:v>7.8143341823387807E-2</c:v>
                </c:pt>
                <c:pt idx="971">
                  <c:v>0.33361961831695125</c:v>
                </c:pt>
                <c:pt idx="972">
                  <c:v>0.44998519831813816</c:v>
                </c:pt>
                <c:pt idx="973">
                  <c:v>1.4483825965572699</c:v>
                </c:pt>
                <c:pt idx="974">
                  <c:v>1.1019891617286079</c:v>
                </c:pt>
                <c:pt idx="975">
                  <c:v>0.26206104020955517</c:v>
                </c:pt>
                <c:pt idx="976">
                  <c:v>0.25797833157855043</c:v>
                </c:pt>
                <c:pt idx="977">
                  <c:v>0.20273332004731157</c:v>
                </c:pt>
                <c:pt idx="978">
                  <c:v>0.29821571239163319</c:v>
                </c:pt>
                <c:pt idx="979">
                  <c:v>0.68679974022389989</c:v>
                </c:pt>
                <c:pt idx="980">
                  <c:v>0.56338189786421089</c:v>
                </c:pt>
                <c:pt idx="981">
                  <c:v>0.45088371612972966</c:v>
                </c:pt>
                <c:pt idx="982">
                  <c:v>0.48378698109356943</c:v>
                </c:pt>
                <c:pt idx="983">
                  <c:v>9.1696059458828152E-2</c:v>
                </c:pt>
                <c:pt idx="984">
                  <c:v>0.49367096610119082</c:v>
                </c:pt>
                <c:pt idx="985">
                  <c:v>0.5139340924265865</c:v>
                </c:pt>
                <c:pt idx="986">
                  <c:v>0.52035243780760876</c:v>
                </c:pt>
                <c:pt idx="987">
                  <c:v>0.62722182928454384</c:v>
                </c:pt>
                <c:pt idx="988">
                  <c:v>0.71801799810027134</c:v>
                </c:pt>
                <c:pt idx="989">
                  <c:v>0.64904522872338866</c:v>
                </c:pt>
                <c:pt idx="990">
                  <c:v>0.81141323639665131</c:v>
                </c:pt>
                <c:pt idx="991">
                  <c:v>0.49012046093711564</c:v>
                </c:pt>
                <c:pt idx="992">
                  <c:v>0.80765707112572271</c:v>
                </c:pt>
                <c:pt idx="993">
                  <c:v>1.0039450706653699</c:v>
                </c:pt>
                <c:pt idx="994">
                  <c:v>0.98129769617268403</c:v>
                </c:pt>
                <c:pt idx="995">
                  <c:v>0.1727255520174561</c:v>
                </c:pt>
                <c:pt idx="996">
                  <c:v>0.77670325386347849</c:v>
                </c:pt>
                <c:pt idx="997">
                  <c:v>0.8896811565731102</c:v>
                </c:pt>
                <c:pt idx="998">
                  <c:v>0.79979456769394386</c:v>
                </c:pt>
                <c:pt idx="999">
                  <c:v>0.70679368954975408</c:v>
                </c:pt>
                <c:pt idx="1000">
                  <c:v>0.7666802247749519</c:v>
                </c:pt>
                <c:pt idx="1001">
                  <c:v>0.76249333244081141</c:v>
                </c:pt>
                <c:pt idx="1002">
                  <c:v>0.88123906564795751</c:v>
                </c:pt>
                <c:pt idx="1003">
                  <c:v>0.89277074387992583</c:v>
                </c:pt>
                <c:pt idx="1004">
                  <c:v>0.91749522184549459</c:v>
                </c:pt>
                <c:pt idx="1005">
                  <c:v>1.1806229502177179</c:v>
                </c:pt>
                <c:pt idx="1006">
                  <c:v>0.98569158615705699</c:v>
                </c:pt>
                <c:pt idx="1007">
                  <c:v>1.1863549070113333</c:v>
                </c:pt>
                <c:pt idx="1008">
                  <c:v>1.2104954369900416</c:v>
                </c:pt>
                <c:pt idx="1009">
                  <c:v>1.5779871909862901</c:v>
                </c:pt>
                <c:pt idx="1010">
                  <c:v>1.1074080257016889</c:v>
                </c:pt>
                <c:pt idx="1011">
                  <c:v>1.0192855098590738</c:v>
                </c:pt>
                <c:pt idx="1012">
                  <c:v>1.5010761087396074</c:v>
                </c:pt>
                <c:pt idx="1013">
                  <c:v>1.1147515621884949</c:v>
                </c:pt>
                <c:pt idx="1014">
                  <c:v>1.0647006357246842</c:v>
                </c:pt>
                <c:pt idx="1015">
                  <c:v>1.0206653397735643</c:v>
                </c:pt>
                <c:pt idx="1016">
                  <c:v>0.74622025223835464</c:v>
                </c:pt>
                <c:pt idx="1017">
                  <c:v>0.90832425179654075</c:v>
                </c:pt>
                <c:pt idx="1018">
                  <c:v>0.83571001714263726</c:v>
                </c:pt>
                <c:pt idx="1019">
                  <c:v>0.79784030132806949</c:v>
                </c:pt>
                <c:pt idx="1020">
                  <c:v>0.84616124716622954</c:v>
                </c:pt>
                <c:pt idx="1021">
                  <c:v>0.59463100772832356</c:v>
                </c:pt>
                <c:pt idx="1022">
                  <c:v>0.66870530085962598</c:v>
                </c:pt>
                <c:pt idx="1023">
                  <c:v>0.5290663182004538</c:v>
                </c:pt>
                <c:pt idx="1024">
                  <c:v>0.60737639007426436</c:v>
                </c:pt>
                <c:pt idx="1025">
                  <c:v>0.42348948404435194</c:v>
                </c:pt>
                <c:pt idx="1026">
                  <c:v>0.40706722683364599</c:v>
                </c:pt>
                <c:pt idx="1027">
                  <c:v>0.45573189617349485</c:v>
                </c:pt>
                <c:pt idx="1028">
                  <c:v>0.45541745728520722</c:v>
                </c:pt>
                <c:pt idx="1029">
                  <c:v>0.66697168670510187</c:v>
                </c:pt>
                <c:pt idx="1030">
                  <c:v>0.65377445930184497</c:v>
                </c:pt>
                <c:pt idx="1031">
                  <c:v>0.73089321963014808</c:v>
                </c:pt>
                <c:pt idx="1032">
                  <c:v>0.43750671992366913</c:v>
                </c:pt>
                <c:pt idx="1033">
                  <c:v>0.39457941710688549</c:v>
                </c:pt>
                <c:pt idx="1034">
                  <c:v>0.77305590170692262</c:v>
                </c:pt>
                <c:pt idx="1035">
                  <c:v>0.75453145578375558</c:v>
                </c:pt>
                <c:pt idx="1036">
                  <c:v>1.0250600821042959</c:v>
                </c:pt>
                <c:pt idx="1037">
                  <c:v>0.72879822104152081</c:v>
                </c:pt>
                <c:pt idx="1038">
                  <c:v>1.521832479824851</c:v>
                </c:pt>
                <c:pt idx="1039">
                  <c:v>1.0174014620242031</c:v>
                </c:pt>
                <c:pt idx="1040">
                  <c:v>0.703718781315961</c:v>
                </c:pt>
                <c:pt idx="1041">
                  <c:v>0.1380449825952568</c:v>
                </c:pt>
                <c:pt idx="1042">
                  <c:v>0.79601525387046135</c:v>
                </c:pt>
                <c:pt idx="1043">
                  <c:v>5.6277172258341383E-2</c:v>
                </c:pt>
                <c:pt idx="1044">
                  <c:v>0.863216288102712</c:v>
                </c:pt>
                <c:pt idx="1045">
                  <c:v>1.5692751880811748</c:v>
                </c:pt>
                <c:pt idx="1046">
                  <c:v>1.5363239243555005</c:v>
                </c:pt>
                <c:pt idx="1047">
                  <c:v>1.4355961639177963</c:v>
                </c:pt>
                <c:pt idx="1048">
                  <c:v>1.3755769924507593</c:v>
                </c:pt>
                <c:pt idx="1049">
                  <c:v>1.4206846090922582</c:v>
                </c:pt>
                <c:pt idx="1050">
                  <c:v>1.3558114609790983</c:v>
                </c:pt>
                <c:pt idx="1051">
                  <c:v>0.14068945235169272</c:v>
                </c:pt>
                <c:pt idx="1052">
                  <c:v>0.36956495857006871</c:v>
                </c:pt>
                <c:pt idx="1053">
                  <c:v>1.5976553029288139</c:v>
                </c:pt>
                <c:pt idx="1054">
                  <c:v>1.0930100467998407</c:v>
                </c:pt>
                <c:pt idx="1055">
                  <c:v>0.64636220877733996</c:v>
                </c:pt>
                <c:pt idx="1056">
                  <c:v>0.26461959775863042</c:v>
                </c:pt>
                <c:pt idx="1057">
                  <c:v>1.3325426911523739</c:v>
                </c:pt>
                <c:pt idx="1058">
                  <c:v>0.64125478194626384</c:v>
                </c:pt>
                <c:pt idx="1059">
                  <c:v>0.58374356477190803</c:v>
                </c:pt>
                <c:pt idx="1060">
                  <c:v>0.67887115879700044</c:v>
                </c:pt>
                <c:pt idx="1061">
                  <c:v>0.51875391643275071</c:v>
                </c:pt>
                <c:pt idx="1062">
                  <c:v>0.30080512627267242</c:v>
                </c:pt>
                <c:pt idx="1063">
                  <c:v>1.0044577142571929</c:v>
                </c:pt>
                <c:pt idx="1064">
                  <c:v>0.51845299345327944</c:v>
                </c:pt>
                <c:pt idx="1065">
                  <c:v>0.75747258778282134</c:v>
                </c:pt>
                <c:pt idx="1066">
                  <c:v>0.59226662840198796</c:v>
                </c:pt>
                <c:pt idx="1067">
                  <c:v>0.75296267180387222</c:v>
                </c:pt>
                <c:pt idx="1068">
                  <c:v>0.66898791332772423</c:v>
                </c:pt>
                <c:pt idx="1069">
                  <c:v>0.63576659436239125</c:v>
                </c:pt>
                <c:pt idx="1070">
                  <c:v>0.74313279824180167</c:v>
                </c:pt>
                <c:pt idx="1071">
                  <c:v>0.68616265951948241</c:v>
                </c:pt>
                <c:pt idx="1072">
                  <c:v>0.55545455151772793</c:v>
                </c:pt>
                <c:pt idx="1073">
                  <c:v>0.43138598951622625</c:v>
                </c:pt>
                <c:pt idx="1074">
                  <c:v>0.61479139937827798</c:v>
                </c:pt>
                <c:pt idx="1075">
                  <c:v>0.52216027952429589</c:v>
                </c:pt>
                <c:pt idx="1076">
                  <c:v>0.51272719466503069</c:v>
                </c:pt>
                <c:pt idx="1077">
                  <c:v>0.77590854657818042</c:v>
                </c:pt>
                <c:pt idx="1078">
                  <c:v>0.40668872133591533</c:v>
                </c:pt>
                <c:pt idx="1079">
                  <c:v>0.65359832978516597</c:v>
                </c:pt>
                <c:pt idx="1080">
                  <c:v>0.67855047936503798</c:v>
                </c:pt>
                <c:pt idx="1081">
                  <c:v>0.72826294106997602</c:v>
                </c:pt>
                <c:pt idx="1082">
                  <c:v>0.71532783855222015</c:v>
                </c:pt>
                <c:pt idx="1083">
                  <c:v>0.63021956675926294</c:v>
                </c:pt>
                <c:pt idx="1084">
                  <c:v>0.63141121882626716</c:v>
                </c:pt>
                <c:pt idx="1085">
                  <c:v>0.88077610154665853</c:v>
                </c:pt>
                <c:pt idx="1086">
                  <c:v>0.84120067792952402</c:v>
                </c:pt>
                <c:pt idx="1087">
                  <c:v>0.4244930895794099</c:v>
                </c:pt>
                <c:pt idx="1088">
                  <c:v>0.81562265689298197</c:v>
                </c:pt>
                <c:pt idx="1089">
                  <c:v>0.19450999290949125</c:v>
                </c:pt>
                <c:pt idx="1090">
                  <c:v>0.42596435661050402</c:v>
                </c:pt>
                <c:pt idx="1091">
                  <c:v>0.95427565268261727</c:v>
                </c:pt>
                <c:pt idx="1092">
                  <c:v>0.9319877996624264</c:v>
                </c:pt>
                <c:pt idx="1093">
                  <c:v>0.94483248088851479</c:v>
                </c:pt>
                <c:pt idx="1094">
                  <c:v>1.2140559564297653</c:v>
                </c:pt>
                <c:pt idx="1095">
                  <c:v>1.0915281131649217</c:v>
                </c:pt>
                <c:pt idx="1096">
                  <c:v>0.92433790002125449</c:v>
                </c:pt>
                <c:pt idx="1097">
                  <c:v>0.87673227064041603</c:v>
                </c:pt>
                <c:pt idx="1098">
                  <c:v>0.93915008825818647</c:v>
                </c:pt>
                <c:pt idx="1099">
                  <c:v>0.617673631389136</c:v>
                </c:pt>
                <c:pt idx="1100">
                  <c:v>0.84897846522371467</c:v>
                </c:pt>
                <c:pt idx="1101">
                  <c:v>0.93703743750224311</c:v>
                </c:pt>
                <c:pt idx="1102">
                  <c:v>1.462267318845931</c:v>
                </c:pt>
                <c:pt idx="1103">
                  <c:v>1.4058390852298321</c:v>
                </c:pt>
                <c:pt idx="1104">
                  <c:v>1.221875823545038</c:v>
                </c:pt>
                <c:pt idx="1105">
                  <c:v>1.2681467927419077</c:v>
                </c:pt>
                <c:pt idx="1106">
                  <c:v>1.0627529452915947</c:v>
                </c:pt>
                <c:pt idx="1107">
                  <c:v>1.8301253358828655</c:v>
                </c:pt>
                <c:pt idx="1108">
                  <c:v>1.2683660360015818</c:v>
                </c:pt>
                <c:pt idx="1109">
                  <c:v>0.95354859825926508</c:v>
                </c:pt>
                <c:pt idx="1110">
                  <c:v>0.90850030215347077</c:v>
                </c:pt>
                <c:pt idx="1111">
                  <c:v>0.77568386962935854</c:v>
                </c:pt>
                <c:pt idx="1112">
                  <c:v>0.30172160520821406</c:v>
                </c:pt>
                <c:pt idx="1113">
                  <c:v>0.53532379882659942</c:v>
                </c:pt>
                <c:pt idx="1114">
                  <c:v>0.59797039572770216</c:v>
                </c:pt>
                <c:pt idx="1115">
                  <c:v>0.63418642210204978</c:v>
                </c:pt>
                <c:pt idx="1116">
                  <c:v>0.76373126025822125</c:v>
                </c:pt>
                <c:pt idx="1117">
                  <c:v>0.79471338563354432</c:v>
                </c:pt>
                <c:pt idx="1118">
                  <c:v>1.7705922464050285</c:v>
                </c:pt>
                <c:pt idx="1119">
                  <c:v>1.5158840123085344</c:v>
                </c:pt>
                <c:pt idx="1120">
                  <c:v>1.0276511641883674</c:v>
                </c:pt>
                <c:pt idx="1121">
                  <c:v>0.89588704437309408</c:v>
                </c:pt>
                <c:pt idx="1122">
                  <c:v>0.15166651763301212</c:v>
                </c:pt>
                <c:pt idx="1123">
                  <c:v>0.48132701678507861</c:v>
                </c:pt>
                <c:pt idx="1124">
                  <c:v>0.4872152126980297</c:v>
                </c:pt>
                <c:pt idx="1125">
                  <c:v>0.54521190390932395</c:v>
                </c:pt>
                <c:pt idx="1126">
                  <c:v>0.64282797929053093</c:v>
                </c:pt>
                <c:pt idx="1127">
                  <c:v>0.44494602449595033</c:v>
                </c:pt>
                <c:pt idx="1128">
                  <c:v>0.52257076899624</c:v>
                </c:pt>
                <c:pt idx="1129">
                  <c:v>0.49654467698099131</c:v>
                </c:pt>
                <c:pt idx="1130">
                  <c:v>0.39388633536915424</c:v>
                </c:pt>
                <c:pt idx="1131">
                  <c:v>0.9859217796827412</c:v>
                </c:pt>
                <c:pt idx="1132">
                  <c:v>0.7076133553438273</c:v>
                </c:pt>
                <c:pt idx="1133">
                  <c:v>0.71709043803294026</c:v>
                </c:pt>
                <c:pt idx="1134">
                  <c:v>1.0804144725051337</c:v>
                </c:pt>
                <c:pt idx="1135">
                  <c:v>1.0181920521368599</c:v>
                </c:pt>
                <c:pt idx="1136">
                  <c:v>0.72910015685056706</c:v>
                </c:pt>
                <c:pt idx="1137">
                  <c:v>1.0314078082187232</c:v>
                </c:pt>
                <c:pt idx="1138">
                  <c:v>0.84525084732684608</c:v>
                </c:pt>
                <c:pt idx="1139">
                  <c:v>0.95306689512724629</c:v>
                </c:pt>
                <c:pt idx="1140">
                  <c:v>0.93471012625512051</c:v>
                </c:pt>
                <c:pt idx="1141">
                  <c:v>0.98512032990834253</c:v>
                </c:pt>
                <c:pt idx="1142">
                  <c:v>0.88077648496685901</c:v>
                </c:pt>
                <c:pt idx="1143">
                  <c:v>1.0455304569054815</c:v>
                </c:pt>
                <c:pt idx="1144">
                  <c:v>0.84038339330225542</c:v>
                </c:pt>
                <c:pt idx="1145">
                  <c:v>0.84289983247977363</c:v>
                </c:pt>
                <c:pt idx="1146">
                  <c:v>0.89960521671888394</c:v>
                </c:pt>
                <c:pt idx="1147">
                  <c:v>0.90638253616835551</c:v>
                </c:pt>
                <c:pt idx="1148">
                  <c:v>0.83996650665651262</c:v>
                </c:pt>
                <c:pt idx="1149">
                  <c:v>0.79260724640573033</c:v>
                </c:pt>
                <c:pt idx="1150">
                  <c:v>0.86085414300133367</c:v>
                </c:pt>
                <c:pt idx="1151">
                  <c:v>0.8532905127042234</c:v>
                </c:pt>
                <c:pt idx="1152">
                  <c:v>0.79599651560050111</c:v>
                </c:pt>
                <c:pt idx="1153">
                  <c:v>0.77795233969452038</c:v>
                </c:pt>
                <c:pt idx="1154">
                  <c:v>1.3162738868633885</c:v>
                </c:pt>
                <c:pt idx="1155">
                  <c:v>0.68081290239428627</c:v>
                </c:pt>
                <c:pt idx="1156">
                  <c:v>1.2647456093587313</c:v>
                </c:pt>
                <c:pt idx="1157">
                  <c:v>0.78514112248886248</c:v>
                </c:pt>
                <c:pt idx="1158">
                  <c:v>0.35748930505187304</c:v>
                </c:pt>
                <c:pt idx="1159">
                  <c:v>0.56196042795788137</c:v>
                </c:pt>
                <c:pt idx="1160">
                  <c:v>0.55725401078740577</c:v>
                </c:pt>
                <c:pt idx="1161">
                  <c:v>0.39811495262015562</c:v>
                </c:pt>
                <c:pt idx="1162">
                  <c:v>0.22334748398028603</c:v>
                </c:pt>
                <c:pt idx="1163">
                  <c:v>0.65630177202882745</c:v>
                </c:pt>
                <c:pt idx="1164">
                  <c:v>0.93303526478381782</c:v>
                </c:pt>
                <c:pt idx="1165">
                  <c:v>0.81544226041060341</c:v>
                </c:pt>
                <c:pt idx="1166">
                  <c:v>0.42677787089125729</c:v>
                </c:pt>
                <c:pt idx="1167">
                  <c:v>0.65961760039938333</c:v>
                </c:pt>
                <c:pt idx="1168">
                  <c:v>0.72728644563498035</c:v>
                </c:pt>
                <c:pt idx="1169">
                  <c:v>0.7660170961726791</c:v>
                </c:pt>
                <c:pt idx="1170">
                  <c:v>0.68634716930357964</c:v>
                </c:pt>
                <c:pt idx="1171">
                  <c:v>0.67269538059222256</c:v>
                </c:pt>
                <c:pt idx="1172">
                  <c:v>0.62315077100331129</c:v>
                </c:pt>
                <c:pt idx="1173">
                  <c:v>0.57571104795721906</c:v>
                </c:pt>
                <c:pt idx="1174">
                  <c:v>0.48438313168075464</c:v>
                </c:pt>
                <c:pt idx="1175">
                  <c:v>0.55067844346224903</c:v>
                </c:pt>
                <c:pt idx="1176">
                  <c:v>0.66655043615555964</c:v>
                </c:pt>
                <c:pt idx="1177">
                  <c:v>0.5336655653880864</c:v>
                </c:pt>
                <c:pt idx="1178">
                  <c:v>0.52872365670788557</c:v>
                </c:pt>
                <c:pt idx="1179">
                  <c:v>0.62175310127701655</c:v>
                </c:pt>
                <c:pt idx="1180">
                  <c:v>0.62235525962375127</c:v>
                </c:pt>
                <c:pt idx="1181">
                  <c:v>0.87694133649804007</c:v>
                </c:pt>
                <c:pt idx="1182">
                  <c:v>0.86511732098519556</c:v>
                </c:pt>
                <c:pt idx="1183">
                  <c:v>0.66556272354184154</c:v>
                </c:pt>
                <c:pt idx="1184">
                  <c:v>0.50076723081648056</c:v>
                </c:pt>
                <c:pt idx="1185">
                  <c:v>0.35591762967168827</c:v>
                </c:pt>
                <c:pt idx="1186">
                  <c:v>0.28456382273784214</c:v>
                </c:pt>
                <c:pt idx="1187">
                  <c:v>0.33679018475964212</c:v>
                </c:pt>
                <c:pt idx="1188">
                  <c:v>0.35249538173363065</c:v>
                </c:pt>
                <c:pt idx="1189">
                  <c:v>0.29945367556994218</c:v>
                </c:pt>
                <c:pt idx="1190">
                  <c:v>0.30263807266562054</c:v>
                </c:pt>
                <c:pt idx="1191">
                  <c:v>9.3613058100110863E-2</c:v>
                </c:pt>
                <c:pt idx="1192">
                  <c:v>0.31129112982649232</c:v>
                </c:pt>
                <c:pt idx="1193">
                  <c:v>0.43940313802942976</c:v>
                </c:pt>
                <c:pt idx="1194">
                  <c:v>0.35137348766003268</c:v>
                </c:pt>
                <c:pt idx="1195">
                  <c:v>0.14044295688650871</c:v>
                </c:pt>
                <c:pt idx="1196">
                  <c:v>0.19984390354120174</c:v>
                </c:pt>
                <c:pt idx="1197">
                  <c:v>0.40015672843410233</c:v>
                </c:pt>
                <c:pt idx="1198">
                  <c:v>0.39336510869870617</c:v>
                </c:pt>
                <c:pt idx="1199">
                  <c:v>0.37679947469788433</c:v>
                </c:pt>
                <c:pt idx="1200">
                  <c:v>0.3475242428289011</c:v>
                </c:pt>
                <c:pt idx="1201">
                  <c:v>0.4091979277219347</c:v>
                </c:pt>
                <c:pt idx="1202">
                  <c:v>0.79879510018462085</c:v>
                </c:pt>
                <c:pt idx="1203">
                  <c:v>0.42027320003156787</c:v>
                </c:pt>
                <c:pt idx="1204">
                  <c:v>0.28300284460517011</c:v>
                </c:pt>
                <c:pt idx="1205">
                  <c:v>0.23833112829775016</c:v>
                </c:pt>
                <c:pt idx="1206">
                  <c:v>0.70627399740088914</c:v>
                </c:pt>
                <c:pt idx="1207">
                  <c:v>0.40138450467766001</c:v>
                </c:pt>
                <c:pt idx="1208">
                  <c:v>0.73902492428595101</c:v>
                </c:pt>
                <c:pt idx="1209">
                  <c:v>0.13894574739780546</c:v>
                </c:pt>
                <c:pt idx="1210">
                  <c:v>0.13353992513285981</c:v>
                </c:pt>
                <c:pt idx="1211">
                  <c:v>9.3949266399340634E-2</c:v>
                </c:pt>
                <c:pt idx="1212">
                  <c:v>0.53391401838551855</c:v>
                </c:pt>
                <c:pt idx="1213">
                  <c:v>0.54754089439932907</c:v>
                </c:pt>
                <c:pt idx="1214">
                  <c:v>0.50773006142340993</c:v>
                </c:pt>
                <c:pt idx="1215">
                  <c:v>0.46475348660832683</c:v>
                </c:pt>
                <c:pt idx="1216">
                  <c:v>0.47838556390237225</c:v>
                </c:pt>
                <c:pt idx="1217">
                  <c:v>1.8258836037192714</c:v>
                </c:pt>
                <c:pt idx="1218">
                  <c:v>1.5245794694960166</c:v>
                </c:pt>
                <c:pt idx="1219">
                  <c:v>1.1616630154973449</c:v>
                </c:pt>
                <c:pt idx="1220">
                  <c:v>0.97389494848320424</c:v>
                </c:pt>
                <c:pt idx="1221">
                  <c:v>0.6106707595599421</c:v>
                </c:pt>
                <c:pt idx="1222">
                  <c:v>0.55669876484743641</c:v>
                </c:pt>
                <c:pt idx="1223">
                  <c:v>0.2500299298339026</c:v>
                </c:pt>
                <c:pt idx="1224">
                  <c:v>0.74915421020213124</c:v>
                </c:pt>
                <c:pt idx="1225">
                  <c:v>0.44921757345538604</c:v>
                </c:pt>
                <c:pt idx="1226">
                  <c:v>0.59764084235381665</c:v>
                </c:pt>
                <c:pt idx="1227">
                  <c:v>0.58834932097146841</c:v>
                </c:pt>
                <c:pt idx="1228">
                  <c:v>0.68558138509762478</c:v>
                </c:pt>
                <c:pt idx="1229">
                  <c:v>0.71873113610262829</c:v>
                </c:pt>
                <c:pt idx="1230">
                  <c:v>0.46372560431404031</c:v>
                </c:pt>
                <c:pt idx="1231">
                  <c:v>0.22053187513418065</c:v>
                </c:pt>
                <c:pt idx="1232">
                  <c:v>0.47028284689016114</c:v>
                </c:pt>
                <c:pt idx="1233">
                  <c:v>0.48737016290400081</c:v>
                </c:pt>
                <c:pt idx="1234">
                  <c:v>0.64040415866699729</c:v>
                </c:pt>
                <c:pt idx="1235">
                  <c:v>0.61811159188608022</c:v>
                </c:pt>
                <c:pt idx="1236">
                  <c:v>0.87104314559509954</c:v>
                </c:pt>
                <c:pt idx="1237">
                  <c:v>0.73657467846188973</c:v>
                </c:pt>
                <c:pt idx="1238">
                  <c:v>0.54967741892863287</c:v>
                </c:pt>
                <c:pt idx="1239">
                  <c:v>0.58359061647514199</c:v>
                </c:pt>
                <c:pt idx="1240">
                  <c:v>0.53580317183692538</c:v>
                </c:pt>
                <c:pt idx="1241">
                  <c:v>0.56299372821216997</c:v>
                </c:pt>
                <c:pt idx="1242">
                  <c:v>0.4202246186199739</c:v>
                </c:pt>
                <c:pt idx="1243">
                  <c:v>0.41568844663439924</c:v>
                </c:pt>
                <c:pt idx="1244">
                  <c:v>1.3112368346987151</c:v>
                </c:pt>
                <c:pt idx="1245">
                  <c:v>1.4439241985893425</c:v>
                </c:pt>
                <c:pt idx="1246">
                  <c:v>1.3678681658515006</c:v>
                </c:pt>
                <c:pt idx="1247">
                  <c:v>0.68568712737236714</c:v>
                </c:pt>
                <c:pt idx="1248">
                  <c:v>1.1165551094971391</c:v>
                </c:pt>
                <c:pt idx="1249">
                  <c:v>1.0202453257740909</c:v>
                </c:pt>
                <c:pt idx="1250">
                  <c:v>0.97257956927079869</c:v>
                </c:pt>
                <c:pt idx="1251">
                  <c:v>1.007546758122442</c:v>
                </c:pt>
                <c:pt idx="1252">
                  <c:v>1.063658693396899</c:v>
                </c:pt>
                <c:pt idx="1253">
                  <c:v>1.1067503710720805</c:v>
                </c:pt>
                <c:pt idx="1254">
                  <c:v>1.0540301573093382</c:v>
                </c:pt>
                <c:pt idx="1255">
                  <c:v>1.6300056536784671</c:v>
                </c:pt>
                <c:pt idx="1256">
                  <c:v>1.2521927469754845</c:v>
                </c:pt>
                <c:pt idx="1257">
                  <c:v>1.2332049051802736</c:v>
                </c:pt>
                <c:pt idx="1258">
                  <c:v>1.2218056697281625</c:v>
                </c:pt>
                <c:pt idx="1259">
                  <c:v>1.1813940031446113</c:v>
                </c:pt>
                <c:pt idx="1260">
                  <c:v>1.5907262271180374</c:v>
                </c:pt>
                <c:pt idx="1261">
                  <c:v>0.95510879065642651</c:v>
                </c:pt>
                <c:pt idx="1262">
                  <c:v>0.14762435427801196</c:v>
                </c:pt>
                <c:pt idx="1263">
                  <c:v>0.4475425784722184</c:v>
                </c:pt>
                <c:pt idx="1264">
                  <c:v>0.22223974926736706</c:v>
                </c:pt>
                <c:pt idx="1265">
                  <c:v>1.0833210005545197</c:v>
                </c:pt>
                <c:pt idx="1266">
                  <c:v>0.61440512872974506</c:v>
                </c:pt>
                <c:pt idx="1267">
                  <c:v>1.2819674129220759</c:v>
                </c:pt>
                <c:pt idx="1268">
                  <c:v>0.62211070726406803</c:v>
                </c:pt>
                <c:pt idx="1269">
                  <c:v>0.45825875366176633</c:v>
                </c:pt>
                <c:pt idx="1270">
                  <c:v>1.4195629442944717</c:v>
                </c:pt>
                <c:pt idx="1271">
                  <c:v>0.71220656833476448</c:v>
                </c:pt>
                <c:pt idx="1272">
                  <c:v>1.5323799531214306</c:v>
                </c:pt>
                <c:pt idx="1273">
                  <c:v>1.0299477837516837</c:v>
                </c:pt>
                <c:pt idx="1274">
                  <c:v>0.1618459864289078</c:v>
                </c:pt>
                <c:pt idx="1275">
                  <c:v>0.32910815422526629</c:v>
                </c:pt>
                <c:pt idx="1276">
                  <c:v>0.1570976632546561</c:v>
                </c:pt>
                <c:pt idx="1277">
                  <c:v>0.27305449469809179</c:v>
                </c:pt>
                <c:pt idx="1278">
                  <c:v>0.26665583437988433</c:v>
                </c:pt>
                <c:pt idx="1279">
                  <c:v>1.0619299974670799</c:v>
                </c:pt>
                <c:pt idx="1280">
                  <c:v>0.31764747108562397</c:v>
                </c:pt>
                <c:pt idx="1281">
                  <c:v>0.76119112462752581</c:v>
                </c:pt>
                <c:pt idx="1282">
                  <c:v>0.82801029114679703</c:v>
                </c:pt>
                <c:pt idx="1283">
                  <c:v>0.84510230655314023</c:v>
                </c:pt>
                <c:pt idx="1284">
                  <c:v>0.22181278154746789</c:v>
                </c:pt>
                <c:pt idx="1285">
                  <c:v>1.4485032674556024</c:v>
                </c:pt>
                <c:pt idx="1286">
                  <c:v>1.1393745538936069</c:v>
                </c:pt>
                <c:pt idx="1287">
                  <c:v>1.0459105835595632</c:v>
                </c:pt>
                <c:pt idx="1288">
                  <c:v>0.72995161543774423</c:v>
                </c:pt>
                <c:pt idx="1289">
                  <c:v>0.14397505318609546</c:v>
                </c:pt>
                <c:pt idx="1290">
                  <c:v>0.56501272472757247</c:v>
                </c:pt>
                <c:pt idx="1291">
                  <c:v>0.44293114902410624</c:v>
                </c:pt>
                <c:pt idx="1292">
                  <c:v>0.16130095125867783</c:v>
                </c:pt>
                <c:pt idx="1293">
                  <c:v>0.97596826684509574</c:v>
                </c:pt>
                <c:pt idx="1294">
                  <c:v>0.95856901687358231</c:v>
                </c:pt>
                <c:pt idx="1295">
                  <c:v>0.40019283522405197</c:v>
                </c:pt>
                <c:pt idx="1296">
                  <c:v>0.4489105107650751</c:v>
                </c:pt>
                <c:pt idx="1297">
                  <c:v>1.0889546828528609</c:v>
                </c:pt>
                <c:pt idx="1298">
                  <c:v>0.22334961074210513</c:v>
                </c:pt>
                <c:pt idx="1299">
                  <c:v>0.6587187069798891</c:v>
                </c:pt>
                <c:pt idx="1300">
                  <c:v>0.66337199332497054</c:v>
                </c:pt>
                <c:pt idx="1301">
                  <c:v>0.71706822730544817</c:v>
                </c:pt>
                <c:pt idx="1302">
                  <c:v>0.72882650417744477</c:v>
                </c:pt>
                <c:pt idx="1303">
                  <c:v>0.57387806894051552</c:v>
                </c:pt>
                <c:pt idx="1304">
                  <c:v>0.62196497186975552</c:v>
                </c:pt>
                <c:pt idx="1305">
                  <c:v>0.6507884752421621</c:v>
                </c:pt>
                <c:pt idx="1306">
                  <c:v>0.56849913707675548</c:v>
                </c:pt>
                <c:pt idx="1307">
                  <c:v>0.66420499616772122</c:v>
                </c:pt>
                <c:pt idx="1308">
                  <c:v>0.74185734608312981</c:v>
                </c:pt>
                <c:pt idx="1309">
                  <c:v>0.52710255314531951</c:v>
                </c:pt>
                <c:pt idx="1310">
                  <c:v>1.2106837112206705</c:v>
                </c:pt>
                <c:pt idx="1311">
                  <c:v>0.17053416450873041</c:v>
                </c:pt>
                <c:pt idx="1312">
                  <c:v>0.54013703398778179</c:v>
                </c:pt>
                <c:pt idx="1313">
                  <c:v>0.44698126272549549</c:v>
                </c:pt>
                <c:pt idx="1314">
                  <c:v>8.4808179824667956E-2</c:v>
                </c:pt>
                <c:pt idx="1315">
                  <c:v>0.19574596953430448</c:v>
                </c:pt>
                <c:pt idx="1316">
                  <c:v>0.42598383359388481</c:v>
                </c:pt>
                <c:pt idx="1317">
                  <c:v>0.29173881691509507</c:v>
                </c:pt>
                <c:pt idx="1318">
                  <c:v>0.4687433930543069</c:v>
                </c:pt>
                <c:pt idx="1319">
                  <c:v>0.34632072283374726</c:v>
                </c:pt>
                <c:pt idx="1320">
                  <c:v>0.23149973636883994</c:v>
                </c:pt>
                <c:pt idx="1321">
                  <c:v>0.4166734319093553</c:v>
                </c:pt>
                <c:pt idx="1322">
                  <c:v>0.23497630593906887</c:v>
                </c:pt>
                <c:pt idx="1323">
                  <c:v>0.73177914821948642</c:v>
                </c:pt>
                <c:pt idx="1324">
                  <c:v>0.29205863470612148</c:v>
                </c:pt>
                <c:pt idx="1325">
                  <c:v>0.13988083257657483</c:v>
                </c:pt>
                <c:pt idx="1326">
                  <c:v>0.40750214517844174</c:v>
                </c:pt>
                <c:pt idx="1327">
                  <c:v>0.69652567127487341</c:v>
                </c:pt>
                <c:pt idx="1328">
                  <c:v>0.5098064267158009</c:v>
                </c:pt>
                <c:pt idx="1329">
                  <c:v>0.40600650112582254</c:v>
                </c:pt>
                <c:pt idx="1330">
                  <c:v>0.44934235914532311</c:v>
                </c:pt>
                <c:pt idx="1331">
                  <c:v>0.76897072234010688</c:v>
                </c:pt>
                <c:pt idx="1332">
                  <c:v>0.94203723520301785</c:v>
                </c:pt>
                <c:pt idx="1333">
                  <c:v>0.74753077233067899</c:v>
                </c:pt>
                <c:pt idx="1334">
                  <c:v>0.69360107511669233</c:v>
                </c:pt>
                <c:pt idx="1335">
                  <c:v>0.77001926525498654</c:v>
                </c:pt>
                <c:pt idx="1336">
                  <c:v>0.69230779960776767</c:v>
                </c:pt>
                <c:pt idx="1337">
                  <c:v>1.5514955911307109</c:v>
                </c:pt>
                <c:pt idx="1338">
                  <c:v>1.8481025059387133</c:v>
                </c:pt>
                <c:pt idx="1339">
                  <c:v>1.9036216472594005</c:v>
                </c:pt>
                <c:pt idx="1340">
                  <c:v>1.7357306402081076</c:v>
                </c:pt>
                <c:pt idx="1341">
                  <c:v>1.7275241526835137</c:v>
                </c:pt>
                <c:pt idx="1342">
                  <c:v>1.6694084289920428</c:v>
                </c:pt>
                <c:pt idx="1343">
                  <c:v>1.7845486854400123</c:v>
                </c:pt>
                <c:pt idx="1344">
                  <c:v>1.6741276672573653</c:v>
                </c:pt>
                <c:pt idx="1345">
                  <c:v>2.1807482742696283</c:v>
                </c:pt>
                <c:pt idx="1346">
                  <c:v>0.67716427095135867</c:v>
                </c:pt>
                <c:pt idx="1347">
                  <c:v>0.68374693529947805</c:v>
                </c:pt>
                <c:pt idx="1348">
                  <c:v>0.66985706356499197</c:v>
                </c:pt>
                <c:pt idx="1349">
                  <c:v>0.66565278535180283</c:v>
                </c:pt>
                <c:pt idx="1350">
                  <c:v>0.81613347616763121</c:v>
                </c:pt>
                <c:pt idx="1351">
                  <c:v>0.61989327482422896</c:v>
                </c:pt>
                <c:pt idx="1352">
                  <c:v>0.7012928734445657</c:v>
                </c:pt>
                <c:pt idx="1353">
                  <c:v>0.51013196289368512</c:v>
                </c:pt>
                <c:pt idx="1354">
                  <c:v>0.57645905750357918</c:v>
                </c:pt>
                <c:pt idx="1355">
                  <c:v>0.16498815146033785</c:v>
                </c:pt>
                <c:pt idx="1356">
                  <c:v>0.40284790825332295</c:v>
                </c:pt>
                <c:pt idx="1357">
                  <c:v>1.0284160624441725</c:v>
                </c:pt>
                <c:pt idx="1358">
                  <c:v>0.27873043975228878</c:v>
                </c:pt>
                <c:pt idx="1359">
                  <c:v>0.973829219598911</c:v>
                </c:pt>
                <c:pt idx="1360">
                  <c:v>0.87542577495023133</c:v>
                </c:pt>
                <c:pt idx="1361">
                  <c:v>1.0810694056448278</c:v>
                </c:pt>
                <c:pt idx="1362">
                  <c:v>0.83545082352913369</c:v>
                </c:pt>
                <c:pt idx="1363">
                  <c:v>1.7256567796338171</c:v>
                </c:pt>
                <c:pt idx="1364">
                  <c:v>1.0144259025256723</c:v>
                </c:pt>
                <c:pt idx="1365">
                  <c:v>0.95322541594878007</c:v>
                </c:pt>
                <c:pt idx="1366">
                  <c:v>0.34683523658436216</c:v>
                </c:pt>
                <c:pt idx="1367">
                  <c:v>0.30446555940192704</c:v>
                </c:pt>
                <c:pt idx="1368">
                  <c:v>0.70804795524187458</c:v>
                </c:pt>
                <c:pt idx="1369">
                  <c:v>0.78516576931939064</c:v>
                </c:pt>
                <c:pt idx="1370">
                  <c:v>0.90174361249687551</c:v>
                </c:pt>
                <c:pt idx="1371">
                  <c:v>0.89809400011872276</c:v>
                </c:pt>
                <c:pt idx="1372">
                  <c:v>0.95497697665051973</c:v>
                </c:pt>
                <c:pt idx="1373">
                  <c:v>0.9980042093503223</c:v>
                </c:pt>
                <c:pt idx="1374">
                  <c:v>0.86946413213036289</c:v>
                </c:pt>
                <c:pt idx="1375">
                  <c:v>0.79914525715086038</c:v>
                </c:pt>
                <c:pt idx="1376">
                  <c:v>0.68687889469505048</c:v>
                </c:pt>
                <c:pt idx="1377">
                  <c:v>0.57079151556271401</c:v>
                </c:pt>
                <c:pt idx="1378">
                  <c:v>0.2278294138898877</c:v>
                </c:pt>
                <c:pt idx="1379">
                  <c:v>0.34716338726239254</c:v>
                </c:pt>
                <c:pt idx="1380">
                  <c:v>0.877100593366127</c:v>
                </c:pt>
                <c:pt idx="1381">
                  <c:v>0.36327522257644224</c:v>
                </c:pt>
                <c:pt idx="1382">
                  <c:v>0.47621809561323414</c:v>
                </c:pt>
                <c:pt idx="1383">
                  <c:v>1.719044578615974</c:v>
                </c:pt>
                <c:pt idx="1384">
                  <c:v>1.4917614849719072</c:v>
                </c:pt>
                <c:pt idx="1385">
                  <c:v>1.1792957508787556</c:v>
                </c:pt>
                <c:pt idx="1386">
                  <c:v>0.71384868398203882</c:v>
                </c:pt>
                <c:pt idx="1387">
                  <c:v>0.37900068696117939</c:v>
                </c:pt>
                <c:pt idx="1388">
                  <c:v>0.75436110470589823</c:v>
                </c:pt>
                <c:pt idx="1389">
                  <c:v>0.53633245869059831</c:v>
                </c:pt>
                <c:pt idx="1390">
                  <c:v>0.51231803299583401</c:v>
                </c:pt>
                <c:pt idx="1391">
                  <c:v>0.80968462850607903</c:v>
                </c:pt>
                <c:pt idx="1392">
                  <c:v>0.83582814827091512</c:v>
                </c:pt>
                <c:pt idx="1393">
                  <c:v>0.86780523722235259</c:v>
                </c:pt>
                <c:pt idx="1394">
                  <c:v>0.98170825499111103</c:v>
                </c:pt>
                <c:pt idx="1395">
                  <c:v>0.88808762657118978</c:v>
                </c:pt>
                <c:pt idx="1396">
                  <c:v>0.54636639872671111</c:v>
                </c:pt>
                <c:pt idx="1397">
                  <c:v>0.65005837351892204</c:v>
                </c:pt>
                <c:pt idx="1398">
                  <c:v>0.85876338469520175</c:v>
                </c:pt>
                <c:pt idx="1399">
                  <c:v>0.88801938414413606</c:v>
                </c:pt>
                <c:pt idx="1400">
                  <c:v>0.96798206789966634</c:v>
                </c:pt>
                <c:pt idx="1401">
                  <c:v>0.3822845451965573</c:v>
                </c:pt>
                <c:pt idx="1402">
                  <c:v>0.93738188642803055</c:v>
                </c:pt>
                <c:pt idx="1403">
                  <c:v>0.45865498526470538</c:v>
                </c:pt>
                <c:pt idx="1404">
                  <c:v>0.51043600674062672</c:v>
                </c:pt>
                <c:pt idx="1405">
                  <c:v>0.40144903047040381</c:v>
                </c:pt>
                <c:pt idx="1406">
                  <c:v>1.092003639839739</c:v>
                </c:pt>
                <c:pt idx="1407">
                  <c:v>0.50976006828466058</c:v>
                </c:pt>
                <c:pt idx="1408">
                  <c:v>0.48979863095017728</c:v>
                </c:pt>
                <c:pt idx="1409">
                  <c:v>0.37057266788737991</c:v>
                </c:pt>
                <c:pt idx="1410">
                  <c:v>0.99635187598012154</c:v>
                </c:pt>
                <c:pt idx="1411">
                  <c:v>0.30457298455356413</c:v>
                </c:pt>
                <c:pt idx="1412">
                  <c:v>1.0047633139794552</c:v>
                </c:pt>
                <c:pt idx="1413">
                  <c:v>1.0531262615620003</c:v>
                </c:pt>
                <c:pt idx="1414">
                  <c:v>0.99139314720593208</c:v>
                </c:pt>
                <c:pt idx="1415">
                  <c:v>0.75402656008967139</c:v>
                </c:pt>
                <c:pt idx="1416">
                  <c:v>0.52406529390616652</c:v>
                </c:pt>
                <c:pt idx="1417">
                  <c:v>0.26869475495223405</c:v>
                </c:pt>
                <c:pt idx="1418">
                  <c:v>0.79753003850109161</c:v>
                </c:pt>
                <c:pt idx="1419">
                  <c:v>1.3401297903245506</c:v>
                </c:pt>
                <c:pt idx="1420">
                  <c:v>0.55792228032493685</c:v>
                </c:pt>
                <c:pt idx="1421">
                  <c:v>1.4245138716507324</c:v>
                </c:pt>
                <c:pt idx="1422">
                  <c:v>0.34161432243884776</c:v>
                </c:pt>
                <c:pt idx="1423">
                  <c:v>0.33203990408561623</c:v>
                </c:pt>
                <c:pt idx="1424">
                  <c:v>0.31625356329102666</c:v>
                </c:pt>
                <c:pt idx="1425">
                  <c:v>1.6800095665885464</c:v>
                </c:pt>
                <c:pt idx="1426">
                  <c:v>1.6685446188708648</c:v>
                </c:pt>
                <c:pt idx="1427">
                  <c:v>1.6323330985790399</c:v>
                </c:pt>
                <c:pt idx="1428">
                  <c:v>0.8232731573232559</c:v>
                </c:pt>
                <c:pt idx="1429">
                  <c:v>0.76180245995705564</c:v>
                </c:pt>
                <c:pt idx="1430">
                  <c:v>0.84635316922292181</c:v>
                </c:pt>
                <c:pt idx="1431">
                  <c:v>0.91396609722821454</c:v>
                </c:pt>
                <c:pt idx="1432">
                  <c:v>1.0885365361750072</c:v>
                </c:pt>
                <c:pt idx="1433">
                  <c:v>1.1090609830624283</c:v>
                </c:pt>
                <c:pt idx="1434">
                  <c:v>1.1400018406178762</c:v>
                </c:pt>
                <c:pt idx="1435">
                  <c:v>1.037821498686377</c:v>
                </c:pt>
                <c:pt idx="1436">
                  <c:v>1.0669792298006229</c:v>
                </c:pt>
                <c:pt idx="1437">
                  <c:v>1.006196167165474</c:v>
                </c:pt>
                <c:pt idx="1438">
                  <c:v>1.0132802461051169</c:v>
                </c:pt>
                <c:pt idx="1439">
                  <c:v>1.0725745609050836</c:v>
                </c:pt>
                <c:pt idx="1440">
                  <c:v>0.29338154364442959</c:v>
                </c:pt>
                <c:pt idx="1441">
                  <c:v>0.3463182758329455</c:v>
                </c:pt>
                <c:pt idx="1442">
                  <c:v>0.43345193483711936</c:v>
                </c:pt>
                <c:pt idx="1443">
                  <c:v>0.58432809292644605</c:v>
                </c:pt>
                <c:pt idx="1444">
                  <c:v>0.71816734269878468</c:v>
                </c:pt>
                <c:pt idx="1445">
                  <c:v>0.79988081038967596</c:v>
                </c:pt>
                <c:pt idx="1446">
                  <c:v>0.73880474817601516</c:v>
                </c:pt>
                <c:pt idx="1447">
                  <c:v>0.7805899740764588</c:v>
                </c:pt>
                <c:pt idx="1448">
                  <c:v>0.74255437925197854</c:v>
                </c:pt>
                <c:pt idx="1449">
                  <c:v>0.76760898556030199</c:v>
                </c:pt>
                <c:pt idx="1450">
                  <c:v>0.71936079524392194</c:v>
                </c:pt>
                <c:pt idx="1451">
                  <c:v>0.73438488899758259</c:v>
                </c:pt>
                <c:pt idx="1452">
                  <c:v>0.82103030799874566</c:v>
                </c:pt>
                <c:pt idx="1453">
                  <c:v>0.76850802630830384</c:v>
                </c:pt>
                <c:pt idx="1454">
                  <c:v>0.74945693436551153</c:v>
                </c:pt>
                <c:pt idx="1455">
                  <c:v>0.8932979075740598</c:v>
                </c:pt>
                <c:pt idx="1456">
                  <c:v>0.7725058656968421</c:v>
                </c:pt>
                <c:pt idx="1457">
                  <c:v>0.86847544595195691</c:v>
                </c:pt>
                <c:pt idx="1458">
                  <c:v>0.1323360143678767</c:v>
                </c:pt>
                <c:pt idx="1459">
                  <c:v>0.84349428605644217</c:v>
                </c:pt>
                <c:pt idx="1460">
                  <c:v>0.94872009132402935</c:v>
                </c:pt>
                <c:pt idx="1461">
                  <c:v>0.91516828491607682</c:v>
                </c:pt>
                <c:pt idx="1462">
                  <c:v>0.92940689923283126</c:v>
                </c:pt>
                <c:pt idx="1463">
                  <c:v>0.8499637423398444</c:v>
                </c:pt>
                <c:pt idx="1464">
                  <c:v>1.0073496715929424</c:v>
                </c:pt>
                <c:pt idx="1465">
                  <c:v>1.0483109791150875</c:v>
                </c:pt>
                <c:pt idx="1466">
                  <c:v>0.9922311363896511</c:v>
                </c:pt>
                <c:pt idx="1467">
                  <c:v>1.0278755783694449</c:v>
                </c:pt>
                <c:pt idx="1468">
                  <c:v>0.54561380376246027</c:v>
                </c:pt>
                <c:pt idx="1469">
                  <c:v>0.61173966348578968</c:v>
                </c:pt>
                <c:pt idx="1470">
                  <c:v>0.67055679092407139</c:v>
                </c:pt>
                <c:pt idx="1471">
                  <c:v>0.58370226731429387</c:v>
                </c:pt>
                <c:pt idx="1472">
                  <c:v>0.63823361449810756</c:v>
                </c:pt>
                <c:pt idx="1473">
                  <c:v>0.6492921805994708</c:v>
                </c:pt>
                <c:pt idx="1474">
                  <c:v>0.57826396714195349</c:v>
                </c:pt>
                <c:pt idx="1475">
                  <c:v>1.2488328769208685</c:v>
                </c:pt>
                <c:pt idx="1476">
                  <c:v>1.2536320563774781</c:v>
                </c:pt>
                <c:pt idx="1477">
                  <c:v>1.2681351441725013</c:v>
                </c:pt>
                <c:pt idx="1478">
                  <c:v>1.6505583413479634</c:v>
                </c:pt>
                <c:pt idx="1479">
                  <c:v>1.1459124965238834</c:v>
                </c:pt>
                <c:pt idx="1480">
                  <c:v>1.0400946667357811</c:v>
                </c:pt>
                <c:pt idx="1481">
                  <c:v>0.95664599687470209</c:v>
                </c:pt>
                <c:pt idx="1482">
                  <c:v>0.56814751475491498</c:v>
                </c:pt>
                <c:pt idx="1483">
                  <c:v>0.72377927529987363</c:v>
                </c:pt>
                <c:pt idx="1484">
                  <c:v>0.69916552309852786</c:v>
                </c:pt>
                <c:pt idx="1485">
                  <c:v>1.0426933010024009</c:v>
                </c:pt>
                <c:pt idx="1486">
                  <c:v>0.74096655044906312</c:v>
                </c:pt>
                <c:pt idx="1487">
                  <c:v>0.75361115735458695</c:v>
                </c:pt>
                <c:pt idx="1488">
                  <c:v>0.79045945573927223</c:v>
                </c:pt>
                <c:pt idx="1489">
                  <c:v>0.22693524763789022</c:v>
                </c:pt>
                <c:pt idx="1490">
                  <c:v>0.27402838240268357</c:v>
                </c:pt>
                <c:pt idx="1491">
                  <c:v>1.0897394621016614</c:v>
                </c:pt>
                <c:pt idx="1492">
                  <c:v>0.68819091821527223</c:v>
                </c:pt>
                <c:pt idx="1493">
                  <c:v>0.34513137988369602</c:v>
                </c:pt>
                <c:pt idx="1494">
                  <c:v>0.61413649202267273</c:v>
                </c:pt>
                <c:pt idx="1495">
                  <c:v>0.58475039486436309</c:v>
                </c:pt>
                <c:pt idx="1496">
                  <c:v>0.68134894787374922</c:v>
                </c:pt>
                <c:pt idx="1497">
                  <c:v>0.67817496777481312</c:v>
                </c:pt>
                <c:pt idx="1498">
                  <c:v>0.49846862665456548</c:v>
                </c:pt>
                <c:pt idx="1499">
                  <c:v>1.2527992589226462</c:v>
                </c:pt>
                <c:pt idx="1500">
                  <c:v>1.2031630755566796</c:v>
                </c:pt>
                <c:pt idx="1501">
                  <c:v>0.8716920651011697</c:v>
                </c:pt>
                <c:pt idx="1502">
                  <c:v>0.51309951359773764</c:v>
                </c:pt>
                <c:pt idx="1503">
                  <c:v>0.18218273439203758</c:v>
                </c:pt>
                <c:pt idx="1504">
                  <c:v>0.316546761814888</c:v>
                </c:pt>
                <c:pt idx="1505">
                  <c:v>0.50514882347448709</c:v>
                </c:pt>
                <c:pt idx="1506">
                  <c:v>0.6768130055186965</c:v>
                </c:pt>
                <c:pt idx="1507">
                  <c:v>0.99716403990322566</c:v>
                </c:pt>
                <c:pt idx="1508">
                  <c:v>0.44576915409802925</c:v>
                </c:pt>
                <c:pt idx="1509">
                  <c:v>0.35664236616405987</c:v>
                </c:pt>
                <c:pt idx="1510">
                  <c:v>0.25516654755105311</c:v>
                </c:pt>
                <c:pt idx="1511">
                  <c:v>0.7836688801951488</c:v>
                </c:pt>
                <c:pt idx="1512">
                  <c:v>0.75104497313767704</c:v>
                </c:pt>
                <c:pt idx="1513">
                  <c:v>0.7479580227224023</c:v>
                </c:pt>
                <c:pt idx="1514">
                  <c:v>0.65846195983749556</c:v>
                </c:pt>
                <c:pt idx="1515">
                  <c:v>0.71134656564454368</c:v>
                </c:pt>
                <c:pt idx="1516">
                  <c:v>0.61451918918560555</c:v>
                </c:pt>
                <c:pt idx="1517">
                  <c:v>0.64516380652530403</c:v>
                </c:pt>
                <c:pt idx="1518">
                  <c:v>0.64644427528293902</c:v>
                </c:pt>
                <c:pt idx="1519">
                  <c:v>0.59800069840439185</c:v>
                </c:pt>
                <c:pt idx="1520">
                  <c:v>0.54491356310077022</c:v>
                </c:pt>
                <c:pt idx="1521">
                  <c:v>0.3042715283400777</c:v>
                </c:pt>
                <c:pt idx="1522">
                  <c:v>0.52902946581704169</c:v>
                </c:pt>
                <c:pt idx="1523">
                  <c:v>0.5771707252086804</c:v>
                </c:pt>
                <c:pt idx="1524">
                  <c:v>0.4093236727012991</c:v>
                </c:pt>
                <c:pt idx="1525">
                  <c:v>0.72654288732585304</c:v>
                </c:pt>
                <c:pt idx="1526">
                  <c:v>0.73864104565239774</c:v>
                </c:pt>
                <c:pt idx="1527">
                  <c:v>0.36309169310048889</c:v>
                </c:pt>
                <c:pt idx="1528">
                  <c:v>0.48342348436343169</c:v>
                </c:pt>
                <c:pt idx="1529">
                  <c:v>0.37727743980668449</c:v>
                </c:pt>
                <c:pt idx="1530">
                  <c:v>0.41594938961321765</c:v>
                </c:pt>
                <c:pt idx="1531">
                  <c:v>0.76411776852240854</c:v>
                </c:pt>
                <c:pt idx="1532">
                  <c:v>0.33721843212150404</c:v>
                </c:pt>
                <c:pt idx="1533">
                  <c:v>0.82251057743938472</c:v>
                </c:pt>
                <c:pt idx="1534">
                  <c:v>0.71817414382244216</c:v>
                </c:pt>
                <c:pt idx="1535">
                  <c:v>0.19108285385276716</c:v>
                </c:pt>
                <c:pt idx="1536">
                  <c:v>0.19039183395991274</c:v>
                </c:pt>
                <c:pt idx="1537">
                  <c:v>0.25781488190941665</c:v>
                </c:pt>
                <c:pt idx="1538">
                  <c:v>1.2191324930192824</c:v>
                </c:pt>
                <c:pt idx="1539">
                  <c:v>1.0299808906115144</c:v>
                </c:pt>
                <c:pt idx="1540">
                  <c:v>0.96237720660789627</c:v>
                </c:pt>
                <c:pt idx="1541">
                  <c:v>0.94110226657754725</c:v>
                </c:pt>
                <c:pt idx="1542">
                  <c:v>1.3598418249294904</c:v>
                </c:pt>
                <c:pt idx="1543">
                  <c:v>0.93196208852743911</c:v>
                </c:pt>
                <c:pt idx="1544">
                  <c:v>1.0077701105284691</c:v>
                </c:pt>
                <c:pt idx="1545">
                  <c:v>1.0435024896533254</c:v>
                </c:pt>
                <c:pt idx="1546">
                  <c:v>0.93962020279817893</c:v>
                </c:pt>
                <c:pt idx="1547">
                  <c:v>0.90713331329052516</c:v>
                </c:pt>
                <c:pt idx="1548">
                  <c:v>0.84254453926151174</c:v>
                </c:pt>
                <c:pt idx="1549">
                  <c:v>0.98884263550705542</c:v>
                </c:pt>
                <c:pt idx="1550">
                  <c:v>0.97756160325437691</c:v>
                </c:pt>
                <c:pt idx="1551">
                  <c:v>0.82206509682552997</c:v>
                </c:pt>
                <c:pt idx="1552">
                  <c:v>0.73809712593747889</c:v>
                </c:pt>
                <c:pt idx="1553">
                  <c:v>1.1761447287230562</c:v>
                </c:pt>
                <c:pt idx="1554">
                  <c:v>1.2892470710369766</c:v>
                </c:pt>
                <c:pt idx="1555">
                  <c:v>0.31423909558748725</c:v>
                </c:pt>
                <c:pt idx="1556">
                  <c:v>0.19037657473938541</c:v>
                </c:pt>
                <c:pt idx="1557">
                  <c:v>0.27055391171670878</c:v>
                </c:pt>
                <c:pt idx="1558">
                  <c:v>0.36017534741107665</c:v>
                </c:pt>
                <c:pt idx="1559">
                  <c:v>1.3664964030051117</c:v>
                </c:pt>
                <c:pt idx="1560">
                  <c:v>1.3458955378859603</c:v>
                </c:pt>
                <c:pt idx="1561">
                  <c:v>1.4370074977177041</c:v>
                </c:pt>
                <c:pt idx="1562">
                  <c:v>0.78714356780194139</c:v>
                </c:pt>
                <c:pt idx="1563">
                  <c:v>1.0187007078634813</c:v>
                </c:pt>
                <c:pt idx="1564">
                  <c:v>1.7097725262584229</c:v>
                </c:pt>
                <c:pt idx="1565">
                  <c:v>0.98234761640331447</c:v>
                </c:pt>
                <c:pt idx="1566">
                  <c:v>1.0254448442084403</c:v>
                </c:pt>
                <c:pt idx="1567">
                  <c:v>0.57263680833252872</c:v>
                </c:pt>
                <c:pt idx="1568">
                  <c:v>0.15304390338758006</c:v>
                </c:pt>
                <c:pt idx="1569">
                  <c:v>0.4424702050726918</c:v>
                </c:pt>
                <c:pt idx="1570">
                  <c:v>0.94262568832082994</c:v>
                </c:pt>
                <c:pt idx="1571">
                  <c:v>1.0182099454636604</c:v>
                </c:pt>
                <c:pt idx="1572">
                  <c:v>0.99049308595163799</c:v>
                </c:pt>
                <c:pt idx="1573">
                  <c:v>1.1079178020493969</c:v>
                </c:pt>
                <c:pt idx="1574">
                  <c:v>1.0362493931855097</c:v>
                </c:pt>
                <c:pt idx="1575">
                  <c:v>1.1104932507071039</c:v>
                </c:pt>
                <c:pt idx="1576">
                  <c:v>1.0931631193482114</c:v>
                </c:pt>
                <c:pt idx="1577">
                  <c:v>1.0714330468006554</c:v>
                </c:pt>
                <c:pt idx="1578">
                  <c:v>1.0274718054542209</c:v>
                </c:pt>
                <c:pt idx="1579">
                  <c:v>0.93279127558487751</c:v>
                </c:pt>
                <c:pt idx="1580">
                  <c:v>0.9744453162176967</c:v>
                </c:pt>
                <c:pt idx="1581">
                  <c:v>0.25242147937057818</c:v>
                </c:pt>
                <c:pt idx="1582">
                  <c:v>0.23409443570584826</c:v>
                </c:pt>
                <c:pt idx="1583">
                  <c:v>0.21812458129171527</c:v>
                </c:pt>
                <c:pt idx="1584">
                  <c:v>0.21142390882131731</c:v>
                </c:pt>
                <c:pt idx="1585">
                  <c:v>0.56491778603873088</c:v>
                </c:pt>
                <c:pt idx="1586">
                  <c:v>0.60715951780656874</c:v>
                </c:pt>
                <c:pt idx="1587">
                  <c:v>0.71105957812846077</c:v>
                </c:pt>
                <c:pt idx="1588">
                  <c:v>0.34871567196771691</c:v>
                </c:pt>
                <c:pt idx="1589">
                  <c:v>0.40300948452895435</c:v>
                </c:pt>
                <c:pt idx="1590">
                  <c:v>0.39408530803241804</c:v>
                </c:pt>
                <c:pt idx="1591">
                  <c:v>0.57805621665072626</c:v>
                </c:pt>
                <c:pt idx="1592">
                  <c:v>5.0340460275913101E-2</c:v>
                </c:pt>
                <c:pt idx="1593">
                  <c:v>0.32285438666935207</c:v>
                </c:pt>
                <c:pt idx="1594">
                  <c:v>0.34927462914023333</c:v>
                </c:pt>
                <c:pt idx="1595">
                  <c:v>0.71695761508114075</c:v>
                </c:pt>
                <c:pt idx="1596">
                  <c:v>0.74013204974117741</c:v>
                </c:pt>
                <c:pt idx="1597">
                  <c:v>0.73022221756325856</c:v>
                </c:pt>
                <c:pt idx="1598">
                  <c:v>0.76311786515956481</c:v>
                </c:pt>
                <c:pt idx="1599">
                  <c:v>0.77489865547651426</c:v>
                </c:pt>
                <c:pt idx="1600">
                  <c:v>0.50757476314538874</c:v>
                </c:pt>
                <c:pt idx="1601">
                  <c:v>0.56446308629137398</c:v>
                </c:pt>
                <c:pt idx="1602">
                  <c:v>0.81284769806950463</c:v>
                </c:pt>
                <c:pt idx="1603">
                  <c:v>0.76205405386739955</c:v>
                </c:pt>
                <c:pt idx="1604">
                  <c:v>0.77622974733287198</c:v>
                </c:pt>
                <c:pt idx="1605">
                  <c:v>0.79844477627565169</c:v>
                </c:pt>
                <c:pt idx="1606">
                  <c:v>0.68977870964661903</c:v>
                </c:pt>
                <c:pt idx="1607">
                  <c:v>0.74124953039592345</c:v>
                </c:pt>
                <c:pt idx="1608">
                  <c:v>0.74821452758436657</c:v>
                </c:pt>
                <c:pt idx="1609">
                  <c:v>0.74011621659788263</c:v>
                </c:pt>
                <c:pt idx="1610">
                  <c:v>0.76587506754872792</c:v>
                </c:pt>
                <c:pt idx="1611">
                  <c:v>0.98961949157519336</c:v>
                </c:pt>
                <c:pt idx="1612">
                  <c:v>0.72610639967917356</c:v>
                </c:pt>
                <c:pt idx="1613">
                  <c:v>0.69155536783524785</c:v>
                </c:pt>
                <c:pt idx="1614">
                  <c:v>1.5841544220053332</c:v>
                </c:pt>
                <c:pt idx="1615">
                  <c:v>1.3137124199482242</c:v>
                </c:pt>
                <c:pt idx="1616">
                  <c:v>1.057205923199692</c:v>
                </c:pt>
                <c:pt idx="1617">
                  <c:v>0.86012184307949924</c:v>
                </c:pt>
                <c:pt idx="1618">
                  <c:v>1.4169917550598365</c:v>
                </c:pt>
                <c:pt idx="1619">
                  <c:v>1.3853295673404737</c:v>
                </c:pt>
                <c:pt idx="1620">
                  <c:v>1.4172111426843954</c:v>
                </c:pt>
                <c:pt idx="1621">
                  <c:v>1.5200990849866234</c:v>
                </c:pt>
                <c:pt idx="1622">
                  <c:v>1.51723515619848</c:v>
                </c:pt>
                <c:pt idx="1623">
                  <c:v>1.142283147074163</c:v>
                </c:pt>
                <c:pt idx="1624">
                  <c:v>0.99631408446154746</c:v>
                </c:pt>
                <c:pt idx="1625">
                  <c:v>0.48689112116750832</c:v>
                </c:pt>
                <c:pt idx="1626">
                  <c:v>0.92980807787325237</c:v>
                </c:pt>
                <c:pt idx="1627">
                  <c:v>0.98591156078081055</c:v>
                </c:pt>
                <c:pt idx="1628">
                  <c:v>0.76316718720430565</c:v>
                </c:pt>
                <c:pt idx="1629">
                  <c:v>0.74712139825796797</c:v>
                </c:pt>
                <c:pt idx="1630">
                  <c:v>1.4480412944612004</c:v>
                </c:pt>
                <c:pt idx="1631">
                  <c:v>0.67419124678969611</c:v>
                </c:pt>
                <c:pt idx="1632">
                  <c:v>1.1731588309947389</c:v>
                </c:pt>
                <c:pt idx="1633">
                  <c:v>0.84841385213405607</c:v>
                </c:pt>
                <c:pt idx="1634">
                  <c:v>0.56258340120362171</c:v>
                </c:pt>
                <c:pt idx="1635">
                  <c:v>0.48720147596546437</c:v>
                </c:pt>
                <c:pt idx="1636">
                  <c:v>7.6334925148102084E-2</c:v>
                </c:pt>
                <c:pt idx="1637">
                  <c:v>9.9906740108195405E-2</c:v>
                </c:pt>
                <c:pt idx="1638">
                  <c:v>0.32039485262521389</c:v>
                </c:pt>
                <c:pt idx="1639">
                  <c:v>0.21320551389114076</c:v>
                </c:pt>
                <c:pt idx="1640">
                  <c:v>0.33774664684940597</c:v>
                </c:pt>
                <c:pt idx="1641">
                  <c:v>1.5866739669380536</c:v>
                </c:pt>
                <c:pt idx="1642">
                  <c:v>1.5689391192616382</c:v>
                </c:pt>
                <c:pt idx="1643">
                  <c:v>0.93649166819785545</c:v>
                </c:pt>
                <c:pt idx="1644">
                  <c:v>1.1310977035780969</c:v>
                </c:pt>
                <c:pt idx="1645">
                  <c:v>1.2809452676621569</c:v>
                </c:pt>
                <c:pt idx="1646">
                  <c:v>1.1408354399755944</c:v>
                </c:pt>
                <c:pt idx="1647">
                  <c:v>1.4320984497149456</c:v>
                </c:pt>
                <c:pt idx="1648">
                  <c:v>1.5684154542429418</c:v>
                </c:pt>
              </c:numCache>
            </c:numRef>
          </c:yVal>
          <c:smooth val="0"/>
          <c:extLst>
            <c:ext xmlns:c16="http://schemas.microsoft.com/office/drawing/2014/chart" uri="{C3380CC4-5D6E-409C-BE32-E72D297353CC}">
              <c16:uniqueId val="{00000001-2CB1-4EF6-9F15-12FD40E8E066}"/>
            </c:ext>
          </c:extLst>
        </c:ser>
        <c:dLbls>
          <c:showLegendKey val="0"/>
          <c:showVal val="0"/>
          <c:showCatName val="0"/>
          <c:showSerName val="0"/>
          <c:showPercent val="0"/>
          <c:showBubbleSize val="0"/>
        </c:dLbls>
        <c:axId val="1910274304"/>
        <c:axId val="1910282944"/>
      </c:scatterChart>
      <c:valAx>
        <c:axId val="1910274304"/>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910282944"/>
        <c:crosses val="autoZero"/>
        <c:crossBetween val="midCat"/>
      </c:valAx>
      <c:valAx>
        <c:axId val="1910282944"/>
        <c:scaling>
          <c:orientation val="minMax"/>
        </c:scaling>
        <c:delete val="0"/>
        <c:axPos val="l"/>
        <c:majorGridlines/>
        <c:title>
          <c:tx>
            <c:rich>
              <a:bodyPr/>
              <a:lstStyle/>
              <a:p>
                <a:pPr>
                  <a:defRPr/>
                </a:pPr>
                <a:r>
                  <a:rPr lang="en-US"/>
                  <a:t>√|Studentized Residual|</a:t>
                </a:r>
              </a:p>
            </c:rich>
          </c:tx>
          <c:overlay val="0"/>
        </c:title>
        <c:numFmt formatCode="0" sourceLinked="0"/>
        <c:majorTickMark val="out"/>
        <c:minorTickMark val="none"/>
        <c:tickLblPos val="nextTo"/>
        <c:crossAx val="191027430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Cook's Distance</a:t>
            </a:r>
          </a:p>
        </c:rich>
      </c:tx>
      <c:overlay val="0"/>
      <c:spPr>
        <a:solidFill>
          <a:srgbClr val="CAEDFB"/>
        </a:solidFill>
      </c:spPr>
    </c:title>
    <c:autoTitleDeleted val="0"/>
    <c:plotArea>
      <c:layout/>
      <c:barChart>
        <c:barDir val="col"/>
        <c:grouping val="clustered"/>
        <c:varyColors val="0"/>
        <c:ser>
          <c:idx val="0"/>
          <c:order val="0"/>
          <c:tx>
            <c:v>Cook's Distance</c:v>
          </c:tx>
          <c:invertIfNegative val="0"/>
          <c:val>
            <c:numRef>
              <c:f>Regression!RegChartCookDist</c:f>
              <c:numCache>
                <c:formatCode>0.0000</c:formatCode>
                <c:ptCount val="1649"/>
                <c:pt idx="0">
                  <c:v>2.4167976663689572E-4</c:v>
                </c:pt>
                <c:pt idx="1">
                  <c:v>4.8373725376668836E-4</c:v>
                </c:pt>
                <c:pt idx="2">
                  <c:v>4.3384695415967189E-4</c:v>
                </c:pt>
                <c:pt idx="3">
                  <c:v>5.2742002930859452E-4</c:v>
                </c:pt>
                <c:pt idx="4">
                  <c:v>4.2291991272888001E-4</c:v>
                </c:pt>
                <c:pt idx="5">
                  <c:v>5.0183546641407453E-4</c:v>
                </c:pt>
                <c:pt idx="6">
                  <c:v>4.3631083576778921E-4</c:v>
                </c:pt>
                <c:pt idx="7">
                  <c:v>4.2483590875825802E-4</c:v>
                </c:pt>
                <c:pt idx="8">
                  <c:v>3.3448201282408905E-4</c:v>
                </c:pt>
                <c:pt idx="9">
                  <c:v>3.0772918875861103E-4</c:v>
                </c:pt>
                <c:pt idx="10">
                  <c:v>2.9943594330917282E-4</c:v>
                </c:pt>
                <c:pt idx="11">
                  <c:v>1.7849924896844846E-5</c:v>
                </c:pt>
                <c:pt idx="12">
                  <c:v>6.4327215358126971E-5</c:v>
                </c:pt>
                <c:pt idx="13">
                  <c:v>1.5094411482224289E-2</c:v>
                </c:pt>
                <c:pt idx="14">
                  <c:v>2.0173798171414084E-4</c:v>
                </c:pt>
                <c:pt idx="15">
                  <c:v>2.1647128713145008E-4</c:v>
                </c:pt>
                <c:pt idx="16">
                  <c:v>3.2380282781727835E-5</c:v>
                </c:pt>
                <c:pt idx="17">
                  <c:v>4.0849657718616073E-6</c:v>
                </c:pt>
                <c:pt idx="18">
                  <c:v>2.2933810047121915E-5</c:v>
                </c:pt>
                <c:pt idx="19">
                  <c:v>1.8429963175524905E-5</c:v>
                </c:pt>
                <c:pt idx="20">
                  <c:v>3.6188080938443596E-5</c:v>
                </c:pt>
                <c:pt idx="21">
                  <c:v>7.8685036302639764E-5</c:v>
                </c:pt>
                <c:pt idx="22">
                  <c:v>7.5674977363507449E-5</c:v>
                </c:pt>
                <c:pt idx="23">
                  <c:v>1.5445209634004598E-5</c:v>
                </c:pt>
                <c:pt idx="24">
                  <c:v>7.6141044447235729E-5</c:v>
                </c:pt>
                <c:pt idx="25">
                  <c:v>4.0923564152193224E-4</c:v>
                </c:pt>
                <c:pt idx="26">
                  <c:v>1.3124948799496704E-5</c:v>
                </c:pt>
                <c:pt idx="27">
                  <c:v>9.521621015778405E-7</c:v>
                </c:pt>
                <c:pt idx="28">
                  <c:v>3.2852410960927208E-6</c:v>
                </c:pt>
                <c:pt idx="29">
                  <c:v>1.1787325303679587E-5</c:v>
                </c:pt>
                <c:pt idx="30">
                  <c:v>3.2386601232651709E-5</c:v>
                </c:pt>
                <c:pt idx="31">
                  <c:v>1.7721991053534706E-6</c:v>
                </c:pt>
                <c:pt idx="32">
                  <c:v>5.9598627352375385E-5</c:v>
                </c:pt>
                <c:pt idx="33">
                  <c:v>4.0762313082876501E-7</c:v>
                </c:pt>
                <c:pt idx="34">
                  <c:v>4.7086573943420638E-7</c:v>
                </c:pt>
                <c:pt idx="35">
                  <c:v>7.8360149321840948E-7</c:v>
                </c:pt>
                <c:pt idx="36">
                  <c:v>5.3026704636598778E-6</c:v>
                </c:pt>
                <c:pt idx="37">
                  <c:v>1.1742182413163327E-5</c:v>
                </c:pt>
                <c:pt idx="38">
                  <c:v>3.1440186205693053E-5</c:v>
                </c:pt>
                <c:pt idx="39">
                  <c:v>4.0679710957369178E-4</c:v>
                </c:pt>
                <c:pt idx="40">
                  <c:v>4.1168755381509889E-5</c:v>
                </c:pt>
                <c:pt idx="41">
                  <c:v>3.1920442418442829E-5</c:v>
                </c:pt>
                <c:pt idx="42">
                  <c:v>9.9938938251017025E-6</c:v>
                </c:pt>
                <c:pt idx="43">
                  <c:v>2.771771642814099E-3</c:v>
                </c:pt>
                <c:pt idx="44">
                  <c:v>2.5591772150504806E-3</c:v>
                </c:pt>
                <c:pt idx="45">
                  <c:v>4.7648713753914798E-4</c:v>
                </c:pt>
                <c:pt idx="46">
                  <c:v>1.752008986779099E-3</c:v>
                </c:pt>
                <c:pt idx="47">
                  <c:v>2.2037943542402021E-3</c:v>
                </c:pt>
                <c:pt idx="48">
                  <c:v>4.3900864499851261E-3</c:v>
                </c:pt>
                <c:pt idx="49">
                  <c:v>2.0737410664340033E-3</c:v>
                </c:pt>
                <c:pt idx="50">
                  <c:v>2.0627451144040057E-3</c:v>
                </c:pt>
                <c:pt idx="51">
                  <c:v>1.3247647375481031E-4</c:v>
                </c:pt>
                <c:pt idx="52">
                  <c:v>1.4546791900893228E-4</c:v>
                </c:pt>
                <c:pt idx="53">
                  <c:v>4.0495035107227483E-4</c:v>
                </c:pt>
                <c:pt idx="54">
                  <c:v>4.0692615416451758E-4</c:v>
                </c:pt>
                <c:pt idx="55">
                  <c:v>7.5285212647668579E-5</c:v>
                </c:pt>
                <c:pt idx="56">
                  <c:v>7.0119645784482066E-5</c:v>
                </c:pt>
                <c:pt idx="57">
                  <c:v>3.3888101223818889E-4</c:v>
                </c:pt>
                <c:pt idx="58">
                  <c:v>6.7523003468416578E-5</c:v>
                </c:pt>
                <c:pt idx="59">
                  <c:v>4.01941326405133E-5</c:v>
                </c:pt>
                <c:pt idx="60">
                  <c:v>5.8893015071160791E-5</c:v>
                </c:pt>
                <c:pt idx="61">
                  <c:v>2.9380197726025406E-4</c:v>
                </c:pt>
                <c:pt idx="62">
                  <c:v>1.3220302488950474E-4</c:v>
                </c:pt>
                <c:pt idx="63">
                  <c:v>1.512899350986986E-4</c:v>
                </c:pt>
                <c:pt idx="64">
                  <c:v>2.3132423023533344E-6</c:v>
                </c:pt>
                <c:pt idx="65">
                  <c:v>1.3680477253262115E-5</c:v>
                </c:pt>
                <c:pt idx="66">
                  <c:v>1.4416918559495004E-5</c:v>
                </c:pt>
                <c:pt idx="67">
                  <c:v>1.0981923186204593E-5</c:v>
                </c:pt>
                <c:pt idx="68">
                  <c:v>1.0840197169157376E-5</c:v>
                </c:pt>
                <c:pt idx="69">
                  <c:v>2.111443541448268E-4</c:v>
                </c:pt>
                <c:pt idx="70">
                  <c:v>1.4508311283526362E-5</c:v>
                </c:pt>
                <c:pt idx="71">
                  <c:v>4.2187103923220612E-4</c:v>
                </c:pt>
                <c:pt idx="72">
                  <c:v>3.8536195979047449E-5</c:v>
                </c:pt>
                <c:pt idx="73">
                  <c:v>1.2303527687859363E-3</c:v>
                </c:pt>
                <c:pt idx="74">
                  <c:v>5.7370057760536637E-5</c:v>
                </c:pt>
                <c:pt idx="75">
                  <c:v>5.7945593416997468E-5</c:v>
                </c:pt>
                <c:pt idx="76">
                  <c:v>5.4102962438535773E-5</c:v>
                </c:pt>
                <c:pt idx="77">
                  <c:v>4.804562046090623E-5</c:v>
                </c:pt>
                <c:pt idx="78">
                  <c:v>3.0119466415506461E-5</c:v>
                </c:pt>
                <c:pt idx="79">
                  <c:v>4.9025781676576173E-3</c:v>
                </c:pt>
                <c:pt idx="80">
                  <c:v>4.9289003598612441E-3</c:v>
                </c:pt>
                <c:pt idx="81">
                  <c:v>4.805482654308019E-3</c:v>
                </c:pt>
                <c:pt idx="82">
                  <c:v>3.756244257504949E-3</c:v>
                </c:pt>
                <c:pt idx="83">
                  <c:v>1.4619501856208471E-3</c:v>
                </c:pt>
                <c:pt idx="84">
                  <c:v>5.8699899703738617E-4</c:v>
                </c:pt>
                <c:pt idx="85">
                  <c:v>1.2830745362342958E-3</c:v>
                </c:pt>
                <c:pt idx="86">
                  <c:v>8.7754930125616563E-6</c:v>
                </c:pt>
                <c:pt idx="87">
                  <c:v>9.2358363108564832E-4</c:v>
                </c:pt>
                <c:pt idx="88">
                  <c:v>1.2124021077177246E-4</c:v>
                </c:pt>
                <c:pt idx="89">
                  <c:v>1.9140967444918079E-3</c:v>
                </c:pt>
                <c:pt idx="90">
                  <c:v>1.0819244085116491E-5</c:v>
                </c:pt>
                <c:pt idx="91">
                  <c:v>1.9571800168888452E-4</c:v>
                </c:pt>
                <c:pt idx="92">
                  <c:v>5.590764003658449E-4</c:v>
                </c:pt>
                <c:pt idx="93">
                  <c:v>5.7098063087217465E-5</c:v>
                </c:pt>
                <c:pt idx="94">
                  <c:v>2.4094493008806932E-4</c:v>
                </c:pt>
                <c:pt idx="95">
                  <c:v>1.5777875222907766E-3</c:v>
                </c:pt>
                <c:pt idx="96">
                  <c:v>3.4963868450355539E-3</c:v>
                </c:pt>
                <c:pt idx="97">
                  <c:v>4.8529879200240528E-4</c:v>
                </c:pt>
                <c:pt idx="98">
                  <c:v>6.1367293007451144E-5</c:v>
                </c:pt>
                <c:pt idx="99">
                  <c:v>1.1339288777231303E-3</c:v>
                </c:pt>
                <c:pt idx="100">
                  <c:v>8.1499724127325905E-7</c:v>
                </c:pt>
                <c:pt idx="101">
                  <c:v>5.3136426783209178E-4</c:v>
                </c:pt>
                <c:pt idx="102">
                  <c:v>3.5439805434149312E-5</c:v>
                </c:pt>
                <c:pt idx="103">
                  <c:v>7.7125491108041093E-5</c:v>
                </c:pt>
                <c:pt idx="104">
                  <c:v>3.2857190678144696E-4</c:v>
                </c:pt>
                <c:pt idx="105">
                  <c:v>4.8770470735645168E-5</c:v>
                </c:pt>
                <c:pt idx="106">
                  <c:v>3.2351803457938559E-4</c:v>
                </c:pt>
                <c:pt idx="107">
                  <c:v>2.9031759955512197E-4</c:v>
                </c:pt>
                <c:pt idx="108">
                  <c:v>1.1456031514730607E-5</c:v>
                </c:pt>
                <c:pt idx="109">
                  <c:v>3.5364632869618645E-5</c:v>
                </c:pt>
                <c:pt idx="110">
                  <c:v>6.7825443496347603E-6</c:v>
                </c:pt>
                <c:pt idx="111">
                  <c:v>4.8531866541797171E-6</c:v>
                </c:pt>
                <c:pt idx="112">
                  <c:v>4.8432387167859984E-4</c:v>
                </c:pt>
                <c:pt idx="113">
                  <c:v>3.6803060399547845E-4</c:v>
                </c:pt>
                <c:pt idx="114">
                  <c:v>2.9501754140419974E-5</c:v>
                </c:pt>
                <c:pt idx="115">
                  <c:v>3.5108691395228282E-6</c:v>
                </c:pt>
                <c:pt idx="116">
                  <c:v>6.8683295398121984E-6</c:v>
                </c:pt>
                <c:pt idx="117">
                  <c:v>6.6590416815400836E-5</c:v>
                </c:pt>
                <c:pt idx="118">
                  <c:v>1.8904905409293873E-4</c:v>
                </c:pt>
                <c:pt idx="119">
                  <c:v>6.211016167816787E-5</c:v>
                </c:pt>
                <c:pt idx="120">
                  <c:v>1.3930021327010486E-4</c:v>
                </c:pt>
                <c:pt idx="121">
                  <c:v>6.5113638451965241E-4</c:v>
                </c:pt>
                <c:pt idx="122">
                  <c:v>7.801625599738192E-4</c:v>
                </c:pt>
                <c:pt idx="123">
                  <c:v>3.8352499401215208E-3</c:v>
                </c:pt>
                <c:pt idx="124">
                  <c:v>1.3489381000623786E-3</c:v>
                </c:pt>
                <c:pt idx="125">
                  <c:v>7.5832843424865793E-4</c:v>
                </c:pt>
                <c:pt idx="126">
                  <c:v>9.5545604644398389E-4</c:v>
                </c:pt>
                <c:pt idx="127">
                  <c:v>7.7923740583478603E-4</c:v>
                </c:pt>
                <c:pt idx="128">
                  <c:v>3.1594113435150181E-3</c:v>
                </c:pt>
                <c:pt idx="129">
                  <c:v>2.819138069092425E-3</c:v>
                </c:pt>
                <c:pt idx="130">
                  <c:v>3.1839469167206139E-3</c:v>
                </c:pt>
                <c:pt idx="131">
                  <c:v>4.3824004842811471E-4</c:v>
                </c:pt>
                <c:pt idx="132">
                  <c:v>1.013048865575007E-3</c:v>
                </c:pt>
                <c:pt idx="133">
                  <c:v>2.566165761358718E-4</c:v>
                </c:pt>
                <c:pt idx="134">
                  <c:v>1.1406092113505001E-3</c:v>
                </c:pt>
                <c:pt idx="135">
                  <c:v>3.6144848778264122E-5</c:v>
                </c:pt>
                <c:pt idx="136">
                  <c:v>1.6790822246838958E-4</c:v>
                </c:pt>
                <c:pt idx="137">
                  <c:v>2.3488094275505238E-5</c:v>
                </c:pt>
                <c:pt idx="138">
                  <c:v>4.0138161386844579E-4</c:v>
                </c:pt>
                <c:pt idx="139">
                  <c:v>3.6545989977792892E-4</c:v>
                </c:pt>
                <c:pt idx="140">
                  <c:v>6.737034208409322E-4</c:v>
                </c:pt>
                <c:pt idx="141">
                  <c:v>2.9376509626975235E-4</c:v>
                </c:pt>
                <c:pt idx="142">
                  <c:v>2.9935361592221127E-4</c:v>
                </c:pt>
                <c:pt idx="143">
                  <c:v>2.683850104025961E-4</c:v>
                </c:pt>
                <c:pt idx="144">
                  <c:v>3.458223694355024E-4</c:v>
                </c:pt>
                <c:pt idx="145">
                  <c:v>3.1526230000243058E-4</c:v>
                </c:pt>
                <c:pt idx="146">
                  <c:v>1.6578611039447233E-4</c:v>
                </c:pt>
                <c:pt idx="147">
                  <c:v>6.0620667193619069E-4</c:v>
                </c:pt>
                <c:pt idx="148">
                  <c:v>3.4573181010785093E-3</c:v>
                </c:pt>
                <c:pt idx="149">
                  <c:v>2.3644802215282011E-3</c:v>
                </c:pt>
                <c:pt idx="150">
                  <c:v>6.2170205316938937E-4</c:v>
                </c:pt>
                <c:pt idx="151">
                  <c:v>4.0487520551928851E-4</c:v>
                </c:pt>
                <c:pt idx="152">
                  <c:v>1.3520171136277158E-4</c:v>
                </c:pt>
                <c:pt idx="153">
                  <c:v>1.2148616916349838E-4</c:v>
                </c:pt>
                <c:pt idx="154">
                  <c:v>1.5701062510714824E-4</c:v>
                </c:pt>
                <c:pt idx="155">
                  <c:v>3.971378836231937E-4</c:v>
                </c:pt>
                <c:pt idx="156">
                  <c:v>3.1279720448660199E-5</c:v>
                </c:pt>
                <c:pt idx="157">
                  <c:v>1.948008280913709E-5</c:v>
                </c:pt>
                <c:pt idx="158">
                  <c:v>6.1483445437034514E-4</c:v>
                </c:pt>
                <c:pt idx="159">
                  <c:v>1.6321410444952776E-4</c:v>
                </c:pt>
                <c:pt idx="160">
                  <c:v>6.2260830087172269E-4</c:v>
                </c:pt>
                <c:pt idx="161">
                  <c:v>1.7364462154727282E-3</c:v>
                </c:pt>
                <c:pt idx="162">
                  <c:v>1.0795646628140934E-3</c:v>
                </c:pt>
                <c:pt idx="163">
                  <c:v>2.5589823936465224E-6</c:v>
                </c:pt>
                <c:pt idx="164">
                  <c:v>2.1647292055500977E-4</c:v>
                </c:pt>
                <c:pt idx="165">
                  <c:v>2.6878334414324495E-5</c:v>
                </c:pt>
                <c:pt idx="166">
                  <c:v>1.6793224959967284E-5</c:v>
                </c:pt>
                <c:pt idx="167">
                  <c:v>1.8284888156789656E-5</c:v>
                </c:pt>
                <c:pt idx="168">
                  <c:v>2.2912827003722783E-5</c:v>
                </c:pt>
                <c:pt idx="169">
                  <c:v>2.0697189454518315E-5</c:v>
                </c:pt>
                <c:pt idx="170">
                  <c:v>1.8471433244548269E-5</c:v>
                </c:pt>
                <c:pt idx="171">
                  <c:v>1.1786171246530552E-5</c:v>
                </c:pt>
                <c:pt idx="172">
                  <c:v>2.2858634770910684E-5</c:v>
                </c:pt>
                <c:pt idx="173">
                  <c:v>2.154000174308135E-5</c:v>
                </c:pt>
                <c:pt idx="174">
                  <c:v>2.2202078425651056E-4</c:v>
                </c:pt>
                <c:pt idx="175">
                  <c:v>1.4075049420498713E-5</c:v>
                </c:pt>
                <c:pt idx="176">
                  <c:v>2.4157340415746856E-4</c:v>
                </c:pt>
                <c:pt idx="177">
                  <c:v>2.1244241955579089E-7</c:v>
                </c:pt>
                <c:pt idx="178">
                  <c:v>1.9717218862755942E-4</c:v>
                </c:pt>
                <c:pt idx="179">
                  <c:v>1.5776777368010968E-4</c:v>
                </c:pt>
                <c:pt idx="180">
                  <c:v>4.14642229573537E-4</c:v>
                </c:pt>
                <c:pt idx="181">
                  <c:v>1.0521564716315266E-4</c:v>
                </c:pt>
                <c:pt idx="182">
                  <c:v>1.0994361249447858E-4</c:v>
                </c:pt>
                <c:pt idx="183">
                  <c:v>5.3811235517907678E-4</c:v>
                </c:pt>
                <c:pt idx="184">
                  <c:v>1.2730242214179429E-4</c:v>
                </c:pt>
                <c:pt idx="185">
                  <c:v>1.4998742336004477E-4</c:v>
                </c:pt>
                <c:pt idx="186">
                  <c:v>1.4532586639306362E-4</c:v>
                </c:pt>
                <c:pt idx="187">
                  <c:v>4.9588280649594458E-4</c:v>
                </c:pt>
                <c:pt idx="188">
                  <c:v>1.5832289389769292E-4</c:v>
                </c:pt>
                <c:pt idx="189">
                  <c:v>1.6177751843925156E-4</c:v>
                </c:pt>
                <c:pt idx="190">
                  <c:v>5.315874244254744E-4</c:v>
                </c:pt>
                <c:pt idx="191">
                  <c:v>6.9604603445392254E-5</c:v>
                </c:pt>
                <c:pt idx="192">
                  <c:v>6.4347387275338411E-5</c:v>
                </c:pt>
                <c:pt idx="193">
                  <c:v>6.0228146233086397E-5</c:v>
                </c:pt>
                <c:pt idx="194">
                  <c:v>5.7014606036373293E-5</c:v>
                </c:pt>
                <c:pt idx="195">
                  <c:v>5.6942853420847246E-3</c:v>
                </c:pt>
                <c:pt idx="196">
                  <c:v>4.6430845924988057E-3</c:v>
                </c:pt>
                <c:pt idx="197">
                  <c:v>4.3755492837317909E-3</c:v>
                </c:pt>
                <c:pt idx="198">
                  <c:v>4.2117245835964212E-3</c:v>
                </c:pt>
                <c:pt idx="199">
                  <c:v>4.0159974945751346E-3</c:v>
                </c:pt>
                <c:pt idx="200">
                  <c:v>3.708946017263088E-3</c:v>
                </c:pt>
                <c:pt idx="201">
                  <c:v>6.9619639451743978E-3</c:v>
                </c:pt>
                <c:pt idx="202">
                  <c:v>2.9772340091400698E-3</c:v>
                </c:pt>
                <c:pt idx="203">
                  <c:v>2.5573483722960344E-3</c:v>
                </c:pt>
                <c:pt idx="204">
                  <c:v>1.0205579699173762E-4</c:v>
                </c:pt>
                <c:pt idx="205">
                  <c:v>3.264752212346911E-3</c:v>
                </c:pt>
                <c:pt idx="206">
                  <c:v>3.7970076974576741E-5</c:v>
                </c:pt>
                <c:pt idx="207">
                  <c:v>4.2939091730060917E-6</c:v>
                </c:pt>
                <c:pt idx="208">
                  <c:v>3.8285108065426565E-5</c:v>
                </c:pt>
                <c:pt idx="209">
                  <c:v>1.0250324065238717E-4</c:v>
                </c:pt>
                <c:pt idx="210">
                  <c:v>4.9183048449590364E-4</c:v>
                </c:pt>
                <c:pt idx="211">
                  <c:v>6.7756096695943029E-4</c:v>
                </c:pt>
                <c:pt idx="212">
                  <c:v>4.9923057844018342E-5</c:v>
                </c:pt>
                <c:pt idx="213">
                  <c:v>5.2548212344765321E-6</c:v>
                </c:pt>
                <c:pt idx="214">
                  <c:v>1.8000142996369774E-5</c:v>
                </c:pt>
                <c:pt idx="215">
                  <c:v>1.0370929515962397E-2</c:v>
                </c:pt>
                <c:pt idx="216">
                  <c:v>1.1079454310501984E-2</c:v>
                </c:pt>
                <c:pt idx="217">
                  <c:v>2.5443178499390045E-4</c:v>
                </c:pt>
                <c:pt idx="218">
                  <c:v>2.5709436808697445E-4</c:v>
                </c:pt>
                <c:pt idx="219">
                  <c:v>1.5795473276533328E-3</c:v>
                </c:pt>
                <c:pt idx="220">
                  <c:v>1.6231005619075497E-4</c:v>
                </c:pt>
                <c:pt idx="221">
                  <c:v>1.8979458683434164E-4</c:v>
                </c:pt>
                <c:pt idx="222">
                  <c:v>2.1098330069518588E-4</c:v>
                </c:pt>
                <c:pt idx="223">
                  <c:v>1.5077842838237242E-4</c:v>
                </c:pt>
                <c:pt idx="224">
                  <c:v>1.539207234682116E-4</c:v>
                </c:pt>
                <c:pt idx="225">
                  <c:v>2.3552258295522668E-4</c:v>
                </c:pt>
                <c:pt idx="226">
                  <c:v>3.6618559375541597E-4</c:v>
                </c:pt>
                <c:pt idx="227">
                  <c:v>4.4001210569370359E-5</c:v>
                </c:pt>
                <c:pt idx="228">
                  <c:v>1.3554307170247125E-5</c:v>
                </c:pt>
                <c:pt idx="229">
                  <c:v>2.8105291100795544E-4</c:v>
                </c:pt>
                <c:pt idx="230">
                  <c:v>1.8371257293204794E-3</c:v>
                </c:pt>
                <c:pt idx="231">
                  <c:v>2.6357548142228512E-3</c:v>
                </c:pt>
                <c:pt idx="232">
                  <c:v>1.1141346556913536E-5</c:v>
                </c:pt>
                <c:pt idx="233">
                  <c:v>3.7713895277807512E-6</c:v>
                </c:pt>
                <c:pt idx="234">
                  <c:v>7.3854273440340479E-6</c:v>
                </c:pt>
                <c:pt idx="235">
                  <c:v>2.4166401346858812E-5</c:v>
                </c:pt>
                <c:pt idx="236">
                  <c:v>1.713206750028835E-5</c:v>
                </c:pt>
                <c:pt idx="237">
                  <c:v>1.5490455812655763E-5</c:v>
                </c:pt>
                <c:pt idx="238">
                  <c:v>4.1389076056730141E-5</c:v>
                </c:pt>
                <c:pt idx="239">
                  <c:v>5.3449047519593193E-6</c:v>
                </c:pt>
                <c:pt idx="240">
                  <c:v>1.2586110304315174E-5</c:v>
                </c:pt>
                <c:pt idx="241">
                  <c:v>3.423792850416556E-5</c:v>
                </c:pt>
                <c:pt idx="242">
                  <c:v>6.6035702219422799E-4</c:v>
                </c:pt>
                <c:pt idx="243">
                  <c:v>2.3785420651504868E-4</c:v>
                </c:pt>
                <c:pt idx="244">
                  <c:v>1.9899940525056075E-4</c:v>
                </c:pt>
                <c:pt idx="245">
                  <c:v>2.324212193579651E-4</c:v>
                </c:pt>
                <c:pt idx="246">
                  <c:v>5.252654572674101E-5</c:v>
                </c:pt>
                <c:pt idx="247">
                  <c:v>2.8216137406599498E-5</c:v>
                </c:pt>
                <c:pt idx="248">
                  <c:v>2.5717215230666371E-4</c:v>
                </c:pt>
                <c:pt idx="249">
                  <c:v>2.0429056206543536E-5</c:v>
                </c:pt>
                <c:pt idx="250">
                  <c:v>1.8398717362347099E-5</c:v>
                </c:pt>
                <c:pt idx="251">
                  <c:v>2.3655050585739011E-5</c:v>
                </c:pt>
                <c:pt idx="252">
                  <c:v>1.2923711992332252E-5</c:v>
                </c:pt>
                <c:pt idx="253">
                  <c:v>1.7995519657833088E-5</c:v>
                </c:pt>
                <c:pt idx="254">
                  <c:v>2.0181677558606676E-5</c:v>
                </c:pt>
                <c:pt idx="255">
                  <c:v>9.0323848602313245E-6</c:v>
                </c:pt>
                <c:pt idx="256">
                  <c:v>2.6706795316271684E-4</c:v>
                </c:pt>
                <c:pt idx="257">
                  <c:v>1.6257521399001977E-5</c:v>
                </c:pt>
                <c:pt idx="258">
                  <c:v>5.940771560852576E-6</c:v>
                </c:pt>
                <c:pt idx="259">
                  <c:v>7.2727676001123821E-6</c:v>
                </c:pt>
                <c:pt idx="260">
                  <c:v>2.043215560133763E-4</c:v>
                </c:pt>
                <c:pt idx="261">
                  <c:v>1.477361910758218E-5</c:v>
                </c:pt>
                <c:pt idx="262">
                  <c:v>2.0544791811820292E-5</c:v>
                </c:pt>
                <c:pt idx="263">
                  <c:v>7.8657697654650369E-4</c:v>
                </c:pt>
                <c:pt idx="264">
                  <c:v>2.7973274687739092E-5</c:v>
                </c:pt>
                <c:pt idx="265">
                  <c:v>2.7816839770658939E-6</c:v>
                </c:pt>
                <c:pt idx="266">
                  <c:v>2.5320900874425853E-6</c:v>
                </c:pt>
                <c:pt idx="267">
                  <c:v>5.1121085298787267E-7</c:v>
                </c:pt>
                <c:pt idx="268">
                  <c:v>1.8142702581565309E-6</c:v>
                </c:pt>
                <c:pt idx="269">
                  <c:v>4.7153131530421553E-7</c:v>
                </c:pt>
                <c:pt idx="270">
                  <c:v>3.6681700949707111E-3</c:v>
                </c:pt>
                <c:pt idx="271">
                  <c:v>3.5379757795358342E-4</c:v>
                </c:pt>
                <c:pt idx="272">
                  <c:v>2.1235728606995188E-3</c:v>
                </c:pt>
                <c:pt idx="273">
                  <c:v>4.3607055021537423E-4</c:v>
                </c:pt>
                <c:pt idx="274">
                  <c:v>3.6768105576689752E-4</c:v>
                </c:pt>
                <c:pt idx="275">
                  <c:v>2.4157005409548055E-3</c:v>
                </c:pt>
                <c:pt idx="276">
                  <c:v>1.7162759947561876E-4</c:v>
                </c:pt>
                <c:pt idx="277">
                  <c:v>2.2006408331695405E-3</c:v>
                </c:pt>
                <c:pt idx="278">
                  <c:v>8.2962969369985564E-5</c:v>
                </c:pt>
                <c:pt idx="279">
                  <c:v>9.1810709580566062E-5</c:v>
                </c:pt>
                <c:pt idx="280">
                  <c:v>4.6133838673854912E-5</c:v>
                </c:pt>
                <c:pt idx="281">
                  <c:v>1.4899989355438887E-5</c:v>
                </c:pt>
                <c:pt idx="282">
                  <c:v>8.8345565716422555E-5</c:v>
                </c:pt>
                <c:pt idx="283">
                  <c:v>2.4801914796097457E-5</c:v>
                </c:pt>
                <c:pt idx="284">
                  <c:v>2.3537341560099775E-5</c:v>
                </c:pt>
                <c:pt idx="285">
                  <c:v>5.7293732088829069E-4</c:v>
                </c:pt>
                <c:pt idx="286">
                  <c:v>2.6504833615385185E-5</c:v>
                </c:pt>
                <c:pt idx="287">
                  <c:v>3.8801890524854253E-5</c:v>
                </c:pt>
                <c:pt idx="288">
                  <c:v>5.2590293869921496E-5</c:v>
                </c:pt>
                <c:pt idx="289">
                  <c:v>7.9864499622741501E-5</c:v>
                </c:pt>
                <c:pt idx="290">
                  <c:v>7.2649358081669719E-5</c:v>
                </c:pt>
                <c:pt idx="291">
                  <c:v>1.137221525756454E-4</c:v>
                </c:pt>
                <c:pt idx="292">
                  <c:v>2.1146278156932777E-5</c:v>
                </c:pt>
                <c:pt idx="293">
                  <c:v>9.5863070686605847E-5</c:v>
                </c:pt>
                <c:pt idx="294">
                  <c:v>3.8331037043625063E-3</c:v>
                </c:pt>
                <c:pt idx="295">
                  <c:v>7.3716094881221122E-5</c:v>
                </c:pt>
                <c:pt idx="296">
                  <c:v>1.6696931373758381E-5</c:v>
                </c:pt>
                <c:pt idx="297">
                  <c:v>6.7728300332746985E-6</c:v>
                </c:pt>
                <c:pt idx="298">
                  <c:v>1.067381728827956E-4</c:v>
                </c:pt>
                <c:pt idx="299">
                  <c:v>2.4741445814869897E-6</c:v>
                </c:pt>
                <c:pt idx="300">
                  <c:v>6.3467141613018047E-9</c:v>
                </c:pt>
                <c:pt idx="301">
                  <c:v>2.7328704897435224E-7</c:v>
                </c:pt>
                <c:pt idx="302">
                  <c:v>1.8059055768837002E-4</c:v>
                </c:pt>
                <c:pt idx="303">
                  <c:v>6.2254463962073517E-5</c:v>
                </c:pt>
                <c:pt idx="304">
                  <c:v>3.7239789603784587E-4</c:v>
                </c:pt>
                <c:pt idx="305">
                  <c:v>3.8579331824088221E-4</c:v>
                </c:pt>
                <c:pt idx="306">
                  <c:v>3.7767241523285419E-4</c:v>
                </c:pt>
                <c:pt idx="307">
                  <c:v>6.7131800542861639E-4</c:v>
                </c:pt>
                <c:pt idx="308">
                  <c:v>2.1181495331770361E-3</c:v>
                </c:pt>
                <c:pt idx="309">
                  <c:v>3.9777452605603233E-4</c:v>
                </c:pt>
                <c:pt idx="310">
                  <c:v>1.5088840352025585E-4</c:v>
                </c:pt>
                <c:pt idx="311">
                  <c:v>1.0642501371481224E-4</c:v>
                </c:pt>
                <c:pt idx="312">
                  <c:v>1.237198558694874E-4</c:v>
                </c:pt>
                <c:pt idx="313">
                  <c:v>7.0815419333814175E-3</c:v>
                </c:pt>
                <c:pt idx="314">
                  <c:v>3.8222411997520936E-4</c:v>
                </c:pt>
                <c:pt idx="315">
                  <c:v>1.7760047088285642E-4</c:v>
                </c:pt>
                <c:pt idx="316">
                  <c:v>4.8470686217198079E-4</c:v>
                </c:pt>
                <c:pt idx="317">
                  <c:v>3.3620756768148454E-4</c:v>
                </c:pt>
                <c:pt idx="318">
                  <c:v>6.8887220356031616E-4</c:v>
                </c:pt>
                <c:pt idx="319">
                  <c:v>7.5827818909281482E-5</c:v>
                </c:pt>
                <c:pt idx="320">
                  <c:v>2.4895987902370824E-3</c:v>
                </c:pt>
                <c:pt idx="321">
                  <c:v>1.2202682972143393E-3</c:v>
                </c:pt>
                <c:pt idx="322">
                  <c:v>1.6378885319724191E-3</c:v>
                </c:pt>
                <c:pt idx="323">
                  <c:v>4.5646643272493367E-5</c:v>
                </c:pt>
                <c:pt idx="324">
                  <c:v>1.9548813924872907E-5</c:v>
                </c:pt>
                <c:pt idx="325">
                  <c:v>3.2115263770196006E-5</c:v>
                </c:pt>
                <c:pt idx="326">
                  <c:v>2.6716558405511789E-4</c:v>
                </c:pt>
                <c:pt idx="327">
                  <c:v>7.4072575716586876E-4</c:v>
                </c:pt>
                <c:pt idx="328">
                  <c:v>6.8790273204978345E-5</c:v>
                </c:pt>
                <c:pt idx="329">
                  <c:v>3.26599291130705E-4</c:v>
                </c:pt>
                <c:pt idx="330">
                  <c:v>3.412694956429967E-4</c:v>
                </c:pt>
                <c:pt idx="331">
                  <c:v>4.2678099324571471E-4</c:v>
                </c:pt>
                <c:pt idx="332">
                  <c:v>2.8530966865470845E-4</c:v>
                </c:pt>
                <c:pt idx="333">
                  <c:v>3.1517034094200513E-4</c:v>
                </c:pt>
                <c:pt idx="334">
                  <c:v>5.8475035961186241E-4</c:v>
                </c:pt>
                <c:pt idx="335">
                  <c:v>3.0714389749293995E-4</c:v>
                </c:pt>
                <c:pt idx="336">
                  <c:v>2.5717289843849516E-4</c:v>
                </c:pt>
                <c:pt idx="337">
                  <c:v>2.032575202617854E-4</c:v>
                </c:pt>
                <c:pt idx="338">
                  <c:v>3.4088536817420664E-4</c:v>
                </c:pt>
                <c:pt idx="339">
                  <c:v>1.5189965287974461E-4</c:v>
                </c:pt>
                <c:pt idx="340">
                  <c:v>5.8841133364702413E-4</c:v>
                </c:pt>
                <c:pt idx="341">
                  <c:v>5.4470735686298476E-4</c:v>
                </c:pt>
                <c:pt idx="342">
                  <c:v>7.1200709802737795E-5</c:v>
                </c:pt>
                <c:pt idx="343">
                  <c:v>6.064178045007149E-4</c:v>
                </c:pt>
                <c:pt idx="344">
                  <c:v>5.8596258332193378E-5</c:v>
                </c:pt>
                <c:pt idx="345">
                  <c:v>7.5779993638406859E-5</c:v>
                </c:pt>
                <c:pt idx="346">
                  <c:v>1.7787739032069781E-5</c:v>
                </c:pt>
                <c:pt idx="347">
                  <c:v>2.9869532702301146E-5</c:v>
                </c:pt>
                <c:pt idx="348">
                  <c:v>9.4162337305000416E-5</c:v>
                </c:pt>
                <c:pt idx="349">
                  <c:v>2.7064241345503781E-4</c:v>
                </c:pt>
                <c:pt idx="350">
                  <c:v>2.3449202794201818E-4</c:v>
                </c:pt>
                <c:pt idx="351">
                  <c:v>8.3918933606443783E-6</c:v>
                </c:pt>
                <c:pt idx="352">
                  <c:v>3.3810463579567315E-5</c:v>
                </c:pt>
                <c:pt idx="353">
                  <c:v>5.7743308224856309E-5</c:v>
                </c:pt>
                <c:pt idx="354">
                  <c:v>1.073148346886883E-3</c:v>
                </c:pt>
                <c:pt idx="355">
                  <c:v>8.831938847780876E-4</c:v>
                </c:pt>
                <c:pt idx="356">
                  <c:v>1.0086297665827346E-3</c:v>
                </c:pt>
                <c:pt idx="357">
                  <c:v>2.3914783128827373E-3</c:v>
                </c:pt>
                <c:pt idx="358">
                  <c:v>3.6161787557892877E-6</c:v>
                </c:pt>
                <c:pt idx="359">
                  <c:v>1.8082796857456002E-7</c:v>
                </c:pt>
                <c:pt idx="360">
                  <c:v>1.6964986936573833E-5</c:v>
                </c:pt>
                <c:pt idx="361">
                  <c:v>4.0766442850453764E-10</c:v>
                </c:pt>
                <c:pt idx="362">
                  <c:v>9.8476466942949616E-4</c:v>
                </c:pt>
                <c:pt idx="363">
                  <c:v>1.7473163207319729E-4</c:v>
                </c:pt>
                <c:pt idx="364">
                  <c:v>1.368874045633509E-5</c:v>
                </c:pt>
                <c:pt idx="365">
                  <c:v>3.5502247900367462E-6</c:v>
                </c:pt>
                <c:pt idx="366">
                  <c:v>2.057235441169348E-5</c:v>
                </c:pt>
                <c:pt idx="367">
                  <c:v>1.0915859035186053E-5</c:v>
                </c:pt>
                <c:pt idx="368">
                  <c:v>1.5989105304658831E-5</c:v>
                </c:pt>
                <c:pt idx="369">
                  <c:v>1.0571525847705383E-5</c:v>
                </c:pt>
                <c:pt idx="370">
                  <c:v>2.4841153819538302E-5</c:v>
                </c:pt>
                <c:pt idx="371">
                  <c:v>4.0029998360038695E-5</c:v>
                </c:pt>
                <c:pt idx="372">
                  <c:v>3.6831676192065232E-4</c:v>
                </c:pt>
                <c:pt idx="373">
                  <c:v>4.6531701125906016E-5</c:v>
                </c:pt>
                <c:pt idx="374">
                  <c:v>8.9831453873620583E-6</c:v>
                </c:pt>
                <c:pt idx="375">
                  <c:v>1.3361445236236385E-5</c:v>
                </c:pt>
                <c:pt idx="376">
                  <c:v>2.3916414958721099E-4</c:v>
                </c:pt>
                <c:pt idx="377">
                  <c:v>1.1349380790491047E-5</c:v>
                </c:pt>
                <c:pt idx="378">
                  <c:v>6.574654028153492E-4</c:v>
                </c:pt>
                <c:pt idx="379">
                  <c:v>7.5224122676053001E-5</c:v>
                </c:pt>
                <c:pt idx="380">
                  <c:v>1.0085180600811461E-4</c:v>
                </c:pt>
                <c:pt idx="381">
                  <c:v>9.7431677456602205E-5</c:v>
                </c:pt>
                <c:pt idx="382">
                  <c:v>1.0711695663491124E-4</c:v>
                </c:pt>
                <c:pt idx="383">
                  <c:v>1.2067635962683006E-4</c:v>
                </c:pt>
                <c:pt idx="384">
                  <c:v>1.4095068808399417E-4</c:v>
                </c:pt>
                <c:pt idx="385">
                  <c:v>1.0538327209335309E-4</c:v>
                </c:pt>
                <c:pt idx="386">
                  <c:v>5.7249408744404824E-6</c:v>
                </c:pt>
                <c:pt idx="387">
                  <c:v>1.1751919653416219E-4</c:v>
                </c:pt>
                <c:pt idx="388">
                  <c:v>5.9428000975885613E-5</c:v>
                </c:pt>
                <c:pt idx="389">
                  <c:v>4.9833128389885405E-4</c:v>
                </c:pt>
                <c:pt idx="390">
                  <c:v>2.3610487574091777E-4</c:v>
                </c:pt>
                <c:pt idx="391">
                  <c:v>2.5547214043567001E-4</c:v>
                </c:pt>
                <c:pt idx="392">
                  <c:v>1.2264229956934021E-3</c:v>
                </c:pt>
                <c:pt idx="393">
                  <c:v>3.2977319716488896E-4</c:v>
                </c:pt>
                <c:pt idx="394">
                  <c:v>4.9476252083615265E-5</c:v>
                </c:pt>
                <c:pt idx="395">
                  <c:v>2.1383050571825201E-3</c:v>
                </c:pt>
                <c:pt idx="396">
                  <c:v>2.8856119654548039E-3</c:v>
                </c:pt>
                <c:pt idx="397">
                  <c:v>2.5950838449648834E-4</c:v>
                </c:pt>
                <c:pt idx="398">
                  <c:v>1.0213431931263919E-4</c:v>
                </c:pt>
                <c:pt idx="399">
                  <c:v>2.3550896270129657E-3</c:v>
                </c:pt>
                <c:pt idx="400">
                  <c:v>2.1180474230512504E-3</c:v>
                </c:pt>
                <c:pt idx="401">
                  <c:v>1.7126266941839191E-4</c:v>
                </c:pt>
                <c:pt idx="402">
                  <c:v>3.479152301515446E-4</c:v>
                </c:pt>
                <c:pt idx="403">
                  <c:v>4.2725068323590297E-4</c:v>
                </c:pt>
                <c:pt idx="404">
                  <c:v>2.4630112159574891E-3</c:v>
                </c:pt>
                <c:pt idx="405">
                  <c:v>2.5372539451205687E-6</c:v>
                </c:pt>
                <c:pt idx="406">
                  <c:v>4.3444018902666156E-6</c:v>
                </c:pt>
                <c:pt idx="407">
                  <c:v>2.2473870674993921E-5</c:v>
                </c:pt>
                <c:pt idx="408">
                  <c:v>2.2650643368457124E-5</c:v>
                </c:pt>
                <c:pt idx="409">
                  <c:v>9.6499897710414847E-5</c:v>
                </c:pt>
                <c:pt idx="410">
                  <c:v>4.4295323430590117E-6</c:v>
                </c:pt>
                <c:pt idx="411">
                  <c:v>1.1455888367363813E-6</c:v>
                </c:pt>
                <c:pt idx="412">
                  <c:v>5.9022273471409681E-7</c:v>
                </c:pt>
                <c:pt idx="413">
                  <c:v>7.8572699165760482E-4</c:v>
                </c:pt>
                <c:pt idx="414">
                  <c:v>2.7177972965373656E-4</c:v>
                </c:pt>
                <c:pt idx="415">
                  <c:v>3.7080061836172826E-4</c:v>
                </c:pt>
                <c:pt idx="416">
                  <c:v>3.1368401960537055E-4</c:v>
                </c:pt>
                <c:pt idx="417">
                  <c:v>9.0658402212918772E-5</c:v>
                </c:pt>
                <c:pt idx="418">
                  <c:v>5.901660225567026E-5</c:v>
                </c:pt>
                <c:pt idx="419">
                  <c:v>1.8974400804922653E-4</c:v>
                </c:pt>
                <c:pt idx="420">
                  <c:v>4.348948234511101E-4</c:v>
                </c:pt>
                <c:pt idx="421">
                  <c:v>4.1501744830391943E-4</c:v>
                </c:pt>
                <c:pt idx="422">
                  <c:v>3.338800254107346E-4</c:v>
                </c:pt>
                <c:pt idx="423">
                  <c:v>3.4442462180693116E-4</c:v>
                </c:pt>
                <c:pt idx="424">
                  <c:v>2.120469599762742E-4</c:v>
                </c:pt>
                <c:pt idx="425">
                  <c:v>4.3409630103689384E-4</c:v>
                </c:pt>
                <c:pt idx="426">
                  <c:v>3.0880598382863509E-4</c:v>
                </c:pt>
                <c:pt idx="427">
                  <c:v>1.6032805110619751E-4</c:v>
                </c:pt>
                <c:pt idx="428">
                  <c:v>1.8247049009076531E-4</c:v>
                </c:pt>
                <c:pt idx="429">
                  <c:v>8.3394437756798497E-5</c:v>
                </c:pt>
                <c:pt idx="430">
                  <c:v>4.9018416448398787E-5</c:v>
                </c:pt>
                <c:pt idx="431">
                  <c:v>1.027431720845283E-4</c:v>
                </c:pt>
                <c:pt idx="432">
                  <c:v>1.3401729357204832E-4</c:v>
                </c:pt>
                <c:pt idx="433">
                  <c:v>3.7701744364533559E-3</c:v>
                </c:pt>
                <c:pt idx="434">
                  <c:v>5.2437650650602788E-4</c:v>
                </c:pt>
                <c:pt idx="435">
                  <c:v>5.3630416724911542E-4</c:v>
                </c:pt>
                <c:pt idx="436">
                  <c:v>9.907119428710233E-5</c:v>
                </c:pt>
                <c:pt idx="437">
                  <c:v>2.1650204431108348E-5</c:v>
                </c:pt>
                <c:pt idx="438">
                  <c:v>1.9089205860467902E-7</c:v>
                </c:pt>
                <c:pt idx="439">
                  <c:v>1.5150757928870554E-4</c:v>
                </c:pt>
                <c:pt idx="440">
                  <c:v>6.2101193322579074E-6</c:v>
                </c:pt>
                <c:pt idx="441">
                  <c:v>1.0553684612188594E-4</c:v>
                </c:pt>
                <c:pt idx="442">
                  <c:v>4.3151567338088917E-5</c:v>
                </c:pt>
                <c:pt idx="443">
                  <c:v>3.0508048328978834E-4</c:v>
                </c:pt>
                <c:pt idx="444">
                  <c:v>2.1686310267874136E-5</c:v>
                </c:pt>
                <c:pt idx="445">
                  <c:v>9.9029150706262035E-5</c:v>
                </c:pt>
                <c:pt idx="446">
                  <c:v>3.851038277532613E-7</c:v>
                </c:pt>
                <c:pt idx="447">
                  <c:v>8.9075480495055524E-6</c:v>
                </c:pt>
                <c:pt idx="448">
                  <c:v>3.5849318904096742E-5</c:v>
                </c:pt>
                <c:pt idx="449">
                  <c:v>2.752080370823239E-5</c:v>
                </c:pt>
                <c:pt idx="450">
                  <c:v>6.10698594070256E-5</c:v>
                </c:pt>
                <c:pt idx="451">
                  <c:v>3.5087582295559757E-5</c:v>
                </c:pt>
                <c:pt idx="452">
                  <c:v>4.5185736096323674E-5</c:v>
                </c:pt>
                <c:pt idx="453">
                  <c:v>3.3734551829444565E-5</c:v>
                </c:pt>
                <c:pt idx="454">
                  <c:v>2.7930268298557581E-5</c:v>
                </c:pt>
                <c:pt idx="455">
                  <c:v>5.459172592479516E-4</c:v>
                </c:pt>
                <c:pt idx="456">
                  <c:v>3.6303862054691224E-4</c:v>
                </c:pt>
                <c:pt idx="457">
                  <c:v>2.5379623896871224E-5</c:v>
                </c:pt>
                <c:pt idx="458">
                  <c:v>1.4898760157627195E-7</c:v>
                </c:pt>
                <c:pt idx="459">
                  <c:v>3.5057148574915154E-5</c:v>
                </c:pt>
                <c:pt idx="460">
                  <c:v>3.4181630702427388E-5</c:v>
                </c:pt>
                <c:pt idx="461">
                  <c:v>5.8190787608907476E-4</c:v>
                </c:pt>
                <c:pt idx="462">
                  <c:v>5.4153919944718833E-5</c:v>
                </c:pt>
                <c:pt idx="463">
                  <c:v>3.4765084645287039E-5</c:v>
                </c:pt>
                <c:pt idx="464">
                  <c:v>4.8147757495756941E-4</c:v>
                </c:pt>
                <c:pt idx="465">
                  <c:v>6.4028890466622196E-5</c:v>
                </c:pt>
                <c:pt idx="466">
                  <c:v>7.2997686077555035E-6</c:v>
                </c:pt>
                <c:pt idx="467">
                  <c:v>4.3103252262630858E-6</c:v>
                </c:pt>
                <c:pt idx="468">
                  <c:v>5.4130767600018002E-6</c:v>
                </c:pt>
                <c:pt idx="469">
                  <c:v>5.5654729704470967E-5</c:v>
                </c:pt>
                <c:pt idx="470">
                  <c:v>1.4074287393486487E-6</c:v>
                </c:pt>
                <c:pt idx="471">
                  <c:v>8.9714862235163573E-5</c:v>
                </c:pt>
                <c:pt idx="472">
                  <c:v>3.7400614101990051E-9</c:v>
                </c:pt>
                <c:pt idx="473">
                  <c:v>6.6728027886953586E-5</c:v>
                </c:pt>
                <c:pt idx="474">
                  <c:v>8.6507854516858045E-4</c:v>
                </c:pt>
                <c:pt idx="475">
                  <c:v>3.4532176980295561E-7</c:v>
                </c:pt>
                <c:pt idx="476">
                  <c:v>5.5414425265109235E-5</c:v>
                </c:pt>
                <c:pt idx="477">
                  <c:v>1.105617977866643E-4</c:v>
                </c:pt>
                <c:pt idx="478">
                  <c:v>3.5488167715334823E-6</c:v>
                </c:pt>
                <c:pt idx="479">
                  <c:v>3.5659912081778889E-6</c:v>
                </c:pt>
                <c:pt idx="480">
                  <c:v>1.2773047666176042E-8</c:v>
                </c:pt>
                <c:pt idx="481">
                  <c:v>3.7374754647174061E-3</c:v>
                </c:pt>
                <c:pt idx="482">
                  <c:v>7.1437564306016713E-4</c:v>
                </c:pt>
                <c:pt idx="483">
                  <c:v>1.8517355484270579E-3</c:v>
                </c:pt>
                <c:pt idx="484">
                  <c:v>4.2650752512808719E-4</c:v>
                </c:pt>
                <c:pt idx="485">
                  <c:v>2.9247836192521403E-3</c:v>
                </c:pt>
                <c:pt idx="486">
                  <c:v>7.021101979540307E-4</c:v>
                </c:pt>
                <c:pt idx="487">
                  <c:v>1.8716354513410893E-4</c:v>
                </c:pt>
                <c:pt idx="488">
                  <c:v>6.9533627806749756E-5</c:v>
                </c:pt>
                <c:pt idx="489">
                  <c:v>2.2476019489691542E-3</c:v>
                </c:pt>
                <c:pt idx="490">
                  <c:v>2.2345627258218066E-3</c:v>
                </c:pt>
                <c:pt idx="491">
                  <c:v>6.3694874087574889E-3</c:v>
                </c:pt>
                <c:pt idx="492">
                  <c:v>1.4435335340135438E-4</c:v>
                </c:pt>
                <c:pt idx="493">
                  <c:v>4.3972032000721123E-5</c:v>
                </c:pt>
                <c:pt idx="494">
                  <c:v>2.1048488921179592E-4</c:v>
                </c:pt>
                <c:pt idx="495">
                  <c:v>1.7935002823893454E-4</c:v>
                </c:pt>
                <c:pt idx="496">
                  <c:v>6.462912372973961E-5</c:v>
                </c:pt>
                <c:pt idx="497">
                  <c:v>9.6393925434389816E-5</c:v>
                </c:pt>
                <c:pt idx="498">
                  <c:v>1.0480880262198773E-4</c:v>
                </c:pt>
                <c:pt idx="499">
                  <c:v>3.8398392624981807E-4</c:v>
                </c:pt>
                <c:pt idx="500">
                  <c:v>3.1000548428602304E-4</c:v>
                </c:pt>
                <c:pt idx="501">
                  <c:v>1.5948757177622268E-4</c:v>
                </c:pt>
                <c:pt idx="502">
                  <c:v>5.397131546954479E-4</c:v>
                </c:pt>
                <c:pt idx="503">
                  <c:v>2.1817255647171377E-4</c:v>
                </c:pt>
                <c:pt idx="504">
                  <c:v>6.3510686075793474E-4</c:v>
                </c:pt>
                <c:pt idx="505">
                  <c:v>6.4192062095012187E-4</c:v>
                </c:pt>
                <c:pt idx="506">
                  <c:v>5.6864925365112155E-4</c:v>
                </c:pt>
                <c:pt idx="507">
                  <c:v>6.912405257149673E-4</c:v>
                </c:pt>
                <c:pt idx="508">
                  <c:v>9.6208655403083893E-3</c:v>
                </c:pt>
                <c:pt idx="509">
                  <c:v>9.2641471809834931E-4</c:v>
                </c:pt>
                <c:pt idx="510">
                  <c:v>1.2296887994678925E-5</c:v>
                </c:pt>
                <c:pt idx="511">
                  <c:v>1.6057499650965459E-3</c:v>
                </c:pt>
                <c:pt idx="512">
                  <c:v>5.8636437833062412E-4</c:v>
                </c:pt>
                <c:pt idx="513">
                  <c:v>3.4262730639996874E-4</c:v>
                </c:pt>
                <c:pt idx="514">
                  <c:v>5.1035849331255089E-4</c:v>
                </c:pt>
                <c:pt idx="515">
                  <c:v>1.120187982115233E-3</c:v>
                </c:pt>
                <c:pt idx="516">
                  <c:v>9.2812825629208875E-4</c:v>
                </c:pt>
                <c:pt idx="517">
                  <c:v>9.9275197966435923E-4</c:v>
                </c:pt>
                <c:pt idx="518">
                  <c:v>8.9257762101895672E-4</c:v>
                </c:pt>
                <c:pt idx="519">
                  <c:v>2.5224504164335332E-4</c:v>
                </c:pt>
                <c:pt idx="520">
                  <c:v>2.5513143125326869E-4</c:v>
                </c:pt>
                <c:pt idx="521">
                  <c:v>1.916707147258932E-4</c:v>
                </c:pt>
                <c:pt idx="522">
                  <c:v>7.4585998618804451E-4</c:v>
                </c:pt>
                <c:pt idx="523">
                  <c:v>7.179069243177644E-4</c:v>
                </c:pt>
                <c:pt idx="524">
                  <c:v>1.5239047175171205E-4</c:v>
                </c:pt>
                <c:pt idx="525">
                  <c:v>2.2545476920974492E-5</c:v>
                </c:pt>
                <c:pt idx="526">
                  <c:v>5.5912913162727562E-7</c:v>
                </c:pt>
                <c:pt idx="527">
                  <c:v>4.9280755816617184E-7</c:v>
                </c:pt>
                <c:pt idx="528">
                  <c:v>1.4958367061018919E-4</c:v>
                </c:pt>
                <c:pt idx="529">
                  <c:v>1.4206387946280633E-3</c:v>
                </c:pt>
                <c:pt idx="530">
                  <c:v>1.2673065404363174E-3</c:v>
                </c:pt>
                <c:pt idx="531">
                  <c:v>1.1933175169135211E-5</c:v>
                </c:pt>
                <c:pt idx="532">
                  <c:v>3.8596059487865948E-3</c:v>
                </c:pt>
                <c:pt idx="533">
                  <c:v>5.9886494285881827E-3</c:v>
                </c:pt>
                <c:pt idx="534">
                  <c:v>1.8878399011740274E-3</c:v>
                </c:pt>
                <c:pt idx="535">
                  <c:v>1.1980976501939404E-4</c:v>
                </c:pt>
                <c:pt idx="536">
                  <c:v>3.9553318117624864E-4</c:v>
                </c:pt>
                <c:pt idx="537">
                  <c:v>1.6223159567086063E-5</c:v>
                </c:pt>
                <c:pt idx="538">
                  <c:v>3.0286564463300145E-5</c:v>
                </c:pt>
                <c:pt idx="539">
                  <c:v>1.0633740387748386E-4</c:v>
                </c:pt>
                <c:pt idx="540">
                  <c:v>1.3402120857613595E-4</c:v>
                </c:pt>
                <c:pt idx="541">
                  <c:v>4.2245763651134824E-4</c:v>
                </c:pt>
                <c:pt idx="542">
                  <c:v>1.661852659428506E-4</c:v>
                </c:pt>
                <c:pt idx="543">
                  <c:v>3.6293939151789379E-4</c:v>
                </c:pt>
                <c:pt idx="544">
                  <c:v>9.5442599772041641E-5</c:v>
                </c:pt>
                <c:pt idx="545">
                  <c:v>1.4293708840423824E-4</c:v>
                </c:pt>
                <c:pt idx="546">
                  <c:v>1.3364591786444813E-3</c:v>
                </c:pt>
                <c:pt idx="547">
                  <c:v>6.872197706543806E-5</c:v>
                </c:pt>
                <c:pt idx="548">
                  <c:v>6.4518799401226185E-5</c:v>
                </c:pt>
                <c:pt idx="549">
                  <c:v>1.6377753836103972E-5</c:v>
                </c:pt>
                <c:pt idx="550">
                  <c:v>2.3768328027291365E-5</c:v>
                </c:pt>
                <c:pt idx="551">
                  <c:v>1.5632550286398163E-6</c:v>
                </c:pt>
                <c:pt idx="552">
                  <c:v>3.4724495455851808E-6</c:v>
                </c:pt>
                <c:pt idx="553">
                  <c:v>3.2534224409603534E-5</c:v>
                </c:pt>
                <c:pt idx="554">
                  <c:v>6.8885052991110685E-7</c:v>
                </c:pt>
                <c:pt idx="555">
                  <c:v>1.6299872871177445E-5</c:v>
                </c:pt>
                <c:pt idx="556">
                  <c:v>1.3934237464875714E-5</c:v>
                </c:pt>
                <c:pt idx="557">
                  <c:v>6.566387625529718E-4</c:v>
                </c:pt>
                <c:pt idx="558">
                  <c:v>6.3785045054323283E-8</c:v>
                </c:pt>
                <c:pt idx="559">
                  <c:v>1.4049260786943336E-5</c:v>
                </c:pt>
                <c:pt idx="560">
                  <c:v>3.4368551249340893E-5</c:v>
                </c:pt>
                <c:pt idx="561">
                  <c:v>8.8000111251350832E-6</c:v>
                </c:pt>
                <c:pt idx="562">
                  <c:v>2.5090641637568874E-5</c:v>
                </c:pt>
                <c:pt idx="563">
                  <c:v>6.8154845939202176E-7</c:v>
                </c:pt>
                <c:pt idx="564">
                  <c:v>2.2190093070634847E-5</c:v>
                </c:pt>
                <c:pt idx="565">
                  <c:v>9.6410118659543426E-3</c:v>
                </c:pt>
                <c:pt idx="566">
                  <c:v>2.0782143886697575E-3</c:v>
                </c:pt>
                <c:pt idx="567">
                  <c:v>9.1051889302852323E-4</c:v>
                </c:pt>
                <c:pt idx="568">
                  <c:v>4.2785389185845697E-3</c:v>
                </c:pt>
                <c:pt idx="569">
                  <c:v>3.484224883168875E-3</c:v>
                </c:pt>
                <c:pt idx="570">
                  <c:v>1.9384914694880887E-4</c:v>
                </c:pt>
                <c:pt idx="571">
                  <c:v>4.8988398981045082E-4</c:v>
                </c:pt>
                <c:pt idx="572">
                  <c:v>1.0429704245091213E-3</c:v>
                </c:pt>
                <c:pt idx="573">
                  <c:v>3.5497941189152084E-4</c:v>
                </c:pt>
                <c:pt idx="574">
                  <c:v>1.1715019145573564E-4</c:v>
                </c:pt>
                <c:pt idx="575">
                  <c:v>3.076599800034381E-4</c:v>
                </c:pt>
                <c:pt idx="576">
                  <c:v>9.8289008162706453E-5</c:v>
                </c:pt>
                <c:pt idx="577">
                  <c:v>9.0194286232891512E-5</c:v>
                </c:pt>
                <c:pt idx="578">
                  <c:v>3.1429958840078679E-5</c:v>
                </c:pt>
                <c:pt idx="579">
                  <c:v>1.8171771213686834E-5</c:v>
                </c:pt>
                <c:pt idx="580">
                  <c:v>8.8725621013752153E-6</c:v>
                </c:pt>
                <c:pt idx="581">
                  <c:v>3.2876458968226217E-4</c:v>
                </c:pt>
                <c:pt idx="582">
                  <c:v>1.0424897163202928E-3</c:v>
                </c:pt>
                <c:pt idx="583">
                  <c:v>2.2449282888139599E-4</c:v>
                </c:pt>
                <c:pt idx="584">
                  <c:v>1.4165551423617434E-4</c:v>
                </c:pt>
                <c:pt idx="585">
                  <c:v>1.7266074896208632E-4</c:v>
                </c:pt>
                <c:pt idx="586">
                  <c:v>3.0115168040243381E-5</c:v>
                </c:pt>
                <c:pt idx="587">
                  <c:v>8.3831223089816746E-7</c:v>
                </c:pt>
                <c:pt idx="588">
                  <c:v>8.7710388909751215E-4</c:v>
                </c:pt>
                <c:pt idx="589">
                  <c:v>3.5359741522938225E-5</c:v>
                </c:pt>
                <c:pt idx="590">
                  <c:v>2.6940908250635037E-5</c:v>
                </c:pt>
                <c:pt idx="591">
                  <c:v>2.0643840199981089E-3</c:v>
                </c:pt>
                <c:pt idx="592">
                  <c:v>1.4735901504001401E-3</c:v>
                </c:pt>
                <c:pt idx="593">
                  <c:v>2.6178260273613612E-3</c:v>
                </c:pt>
                <c:pt idx="594">
                  <c:v>1.2137488543695666E-3</c:v>
                </c:pt>
                <c:pt idx="595">
                  <c:v>6.8802711854213663E-4</c:v>
                </c:pt>
                <c:pt idx="596">
                  <c:v>2.3429573983296356E-4</c:v>
                </c:pt>
                <c:pt idx="597">
                  <c:v>3.6831224611498118E-4</c:v>
                </c:pt>
                <c:pt idx="598">
                  <c:v>1.3932117702957788E-4</c:v>
                </c:pt>
                <c:pt idx="599">
                  <c:v>2.5766363134035744E-5</c:v>
                </c:pt>
                <c:pt idx="600">
                  <c:v>1.1244788618211803E-6</c:v>
                </c:pt>
                <c:pt idx="601">
                  <c:v>1.0302948469890473E-4</c:v>
                </c:pt>
                <c:pt idx="602">
                  <c:v>2.0717129829010656E-5</c:v>
                </c:pt>
                <c:pt idx="603">
                  <c:v>2.0114648478459151E-4</c:v>
                </c:pt>
                <c:pt idx="604">
                  <c:v>2.7719382769517099E-4</c:v>
                </c:pt>
                <c:pt idx="605">
                  <c:v>1.5868609746152672E-5</c:v>
                </c:pt>
                <c:pt idx="606">
                  <c:v>7.8101104423392611E-5</c:v>
                </c:pt>
                <c:pt idx="607">
                  <c:v>5.1707949065852026E-4</c:v>
                </c:pt>
                <c:pt idx="608">
                  <c:v>8.4764818063470267E-5</c:v>
                </c:pt>
                <c:pt idx="609">
                  <c:v>9.4622476642499927E-5</c:v>
                </c:pt>
                <c:pt idx="610">
                  <c:v>5.6875367819497191E-5</c:v>
                </c:pt>
                <c:pt idx="611">
                  <c:v>5.6481054374836356E-5</c:v>
                </c:pt>
                <c:pt idx="612">
                  <c:v>6.2565671748958238E-5</c:v>
                </c:pt>
                <c:pt idx="613">
                  <c:v>8.1427570194858145E-4</c:v>
                </c:pt>
                <c:pt idx="614">
                  <c:v>6.7292916109005488E-4</c:v>
                </c:pt>
                <c:pt idx="615">
                  <c:v>9.4491995020779169E-4</c:v>
                </c:pt>
                <c:pt idx="616">
                  <c:v>5.4375204118129134E-4</c:v>
                </c:pt>
                <c:pt idx="617">
                  <c:v>3.7072086037614841E-6</c:v>
                </c:pt>
                <c:pt idx="618">
                  <c:v>9.8151321041643183E-6</c:v>
                </c:pt>
                <c:pt idx="619">
                  <c:v>1.2668043324843892E-4</c:v>
                </c:pt>
                <c:pt idx="620">
                  <c:v>4.7916060260918908E-5</c:v>
                </c:pt>
                <c:pt idx="621">
                  <c:v>3.8838993992666913E-5</c:v>
                </c:pt>
                <c:pt idx="622">
                  <c:v>8.31417943222862E-4</c:v>
                </c:pt>
                <c:pt idx="623">
                  <c:v>2.3531546454211585E-5</c:v>
                </c:pt>
                <c:pt idx="624">
                  <c:v>1.9851029924595605E-5</c:v>
                </c:pt>
                <c:pt idx="625">
                  <c:v>1.9954307047187181E-3</c:v>
                </c:pt>
                <c:pt idx="626">
                  <c:v>1.1541551207015612E-3</c:v>
                </c:pt>
                <c:pt idx="627">
                  <c:v>9.1543753193262846E-5</c:v>
                </c:pt>
                <c:pt idx="628">
                  <c:v>7.6903592388442559E-5</c:v>
                </c:pt>
                <c:pt idx="629">
                  <c:v>7.7491250038729312E-5</c:v>
                </c:pt>
                <c:pt idx="630">
                  <c:v>6.679760064674525E-5</c:v>
                </c:pt>
                <c:pt idx="631">
                  <c:v>8.1858288380915842E-5</c:v>
                </c:pt>
                <c:pt idx="632">
                  <c:v>3.7715170272473723E-4</c:v>
                </c:pt>
                <c:pt idx="633">
                  <c:v>4.2414883476545167E-5</c:v>
                </c:pt>
                <c:pt idx="634">
                  <c:v>5.1602323884684844E-5</c:v>
                </c:pt>
                <c:pt idx="635">
                  <c:v>6.1456862157623993E-4</c:v>
                </c:pt>
                <c:pt idx="636">
                  <c:v>4.9655504419528612E-5</c:v>
                </c:pt>
                <c:pt idx="637">
                  <c:v>2.502467178265173E-5</c:v>
                </c:pt>
                <c:pt idx="638">
                  <c:v>4.2599697436940397E-5</c:v>
                </c:pt>
                <c:pt idx="639">
                  <c:v>1.3582522508210119E-6</c:v>
                </c:pt>
                <c:pt idx="640">
                  <c:v>3.9954308705752331E-6</c:v>
                </c:pt>
                <c:pt idx="641">
                  <c:v>5.7486297790912725E-4</c:v>
                </c:pt>
                <c:pt idx="642">
                  <c:v>4.6807575951233701E-5</c:v>
                </c:pt>
                <c:pt idx="643">
                  <c:v>3.2854860586387845E-5</c:v>
                </c:pt>
                <c:pt idx="644">
                  <c:v>2.9322110485601738E-5</c:v>
                </c:pt>
                <c:pt idx="645">
                  <c:v>1.1406776227190325E-5</c:v>
                </c:pt>
                <c:pt idx="646">
                  <c:v>6.2274338962374259E-6</c:v>
                </c:pt>
                <c:pt idx="647">
                  <c:v>4.3612630973821459E-5</c:v>
                </c:pt>
                <c:pt idx="648">
                  <c:v>5.3572100407860725E-5</c:v>
                </c:pt>
                <c:pt idx="649">
                  <c:v>8.0154464677998727E-4</c:v>
                </c:pt>
                <c:pt idx="650">
                  <c:v>2.8579965647086695E-5</c:v>
                </c:pt>
                <c:pt idx="651">
                  <c:v>1.6433595848140025E-4</c:v>
                </c:pt>
                <c:pt idx="652">
                  <c:v>1.3014680444600366E-4</c:v>
                </c:pt>
                <c:pt idx="653">
                  <c:v>1.1737916896576062E-4</c:v>
                </c:pt>
                <c:pt idx="654">
                  <c:v>1.3740606901501077E-4</c:v>
                </c:pt>
                <c:pt idx="655">
                  <c:v>1.3345498017498287E-4</c:v>
                </c:pt>
                <c:pt idx="656">
                  <c:v>2.9179571667463777E-5</c:v>
                </c:pt>
                <c:pt idx="657">
                  <c:v>1.3561073671884639E-4</c:v>
                </c:pt>
                <c:pt idx="658">
                  <c:v>1.5780766362773197E-4</c:v>
                </c:pt>
                <c:pt idx="659">
                  <c:v>1.7132624159555508E-4</c:v>
                </c:pt>
                <c:pt idx="660">
                  <c:v>1.7388259551519668E-4</c:v>
                </c:pt>
                <c:pt idx="661">
                  <c:v>6.4205379699642932E-4</c:v>
                </c:pt>
                <c:pt idx="662">
                  <c:v>1.9505696052950973E-4</c:v>
                </c:pt>
                <c:pt idx="663">
                  <c:v>1.7617407897796623E-4</c:v>
                </c:pt>
                <c:pt idx="664">
                  <c:v>1.0874237176512713E-2</c:v>
                </c:pt>
                <c:pt idx="665">
                  <c:v>7.3909195439048904E-4</c:v>
                </c:pt>
                <c:pt idx="666">
                  <c:v>2.4152599838616551E-2</c:v>
                </c:pt>
                <c:pt idx="667">
                  <c:v>6.2165139276731231E-3</c:v>
                </c:pt>
                <c:pt idx="668">
                  <c:v>2.0496936442897526E-3</c:v>
                </c:pt>
                <c:pt idx="669">
                  <c:v>9.7952814747004156E-3</c:v>
                </c:pt>
                <c:pt idx="670">
                  <c:v>1.1816695066029077E-2</c:v>
                </c:pt>
                <c:pt idx="671">
                  <c:v>3.6952135376277766E-3</c:v>
                </c:pt>
                <c:pt idx="672">
                  <c:v>1.6374333068145102E-4</c:v>
                </c:pt>
                <c:pt idx="673">
                  <c:v>5.7810325426122982E-3</c:v>
                </c:pt>
                <c:pt idx="674">
                  <c:v>6.3123858191707367E-5</c:v>
                </c:pt>
                <c:pt idx="675">
                  <c:v>4.9079659855659128E-4</c:v>
                </c:pt>
                <c:pt idx="676">
                  <c:v>2.9838548688914643E-4</c:v>
                </c:pt>
                <c:pt idx="677">
                  <c:v>4.7289972122147657E-4</c:v>
                </c:pt>
                <c:pt idx="678">
                  <c:v>2.2358005248862624E-4</c:v>
                </c:pt>
                <c:pt idx="679">
                  <c:v>3.0920104466464936E-4</c:v>
                </c:pt>
                <c:pt idx="680">
                  <c:v>1.3006984123353868E-4</c:v>
                </c:pt>
                <c:pt idx="681">
                  <c:v>2.3228041545473213E-4</c:v>
                </c:pt>
                <c:pt idx="682">
                  <c:v>1.091399203341872E-3</c:v>
                </c:pt>
                <c:pt idx="683">
                  <c:v>1.0031627824927535E-4</c:v>
                </c:pt>
                <c:pt idx="684">
                  <c:v>8.3473708484713052E-4</c:v>
                </c:pt>
                <c:pt idx="685">
                  <c:v>1.299719226602853E-4</c:v>
                </c:pt>
                <c:pt idx="686">
                  <c:v>2.3752627915497744E-5</c:v>
                </c:pt>
                <c:pt idx="687">
                  <c:v>3.5353776801658857E-5</c:v>
                </c:pt>
                <c:pt idx="688">
                  <c:v>3.5814767585418417E-5</c:v>
                </c:pt>
                <c:pt idx="689">
                  <c:v>3.2221791607913628E-5</c:v>
                </c:pt>
                <c:pt idx="690">
                  <c:v>1.1576335262760148E-5</c:v>
                </c:pt>
                <c:pt idx="691">
                  <c:v>3.0913953454807084E-4</c:v>
                </c:pt>
                <c:pt idx="692">
                  <c:v>2.2556672410138224E-3</c:v>
                </c:pt>
                <c:pt idx="693">
                  <c:v>3.6698526124744079E-3</c:v>
                </c:pt>
                <c:pt idx="694">
                  <c:v>6.1944404304746818E-4</c:v>
                </c:pt>
                <c:pt idx="695">
                  <c:v>9.5785043195739466E-4</c:v>
                </c:pt>
                <c:pt idx="696">
                  <c:v>5.4520046711040957E-7</c:v>
                </c:pt>
                <c:pt idx="697">
                  <c:v>7.6729640588059299E-5</c:v>
                </c:pt>
                <c:pt idx="698">
                  <c:v>1.3391447651171789E-4</c:v>
                </c:pt>
                <c:pt idx="699">
                  <c:v>3.3396559944097383E-4</c:v>
                </c:pt>
                <c:pt idx="700">
                  <c:v>2.4219525460246431E-4</c:v>
                </c:pt>
                <c:pt idx="701">
                  <c:v>1.5123669510429198E-6</c:v>
                </c:pt>
                <c:pt idx="702">
                  <c:v>2.8919845028018E-6</c:v>
                </c:pt>
                <c:pt idx="703">
                  <c:v>6.7835955766829621E-4</c:v>
                </c:pt>
                <c:pt idx="704">
                  <c:v>6.7662061421105835E-5</c:v>
                </c:pt>
                <c:pt idx="705">
                  <c:v>9.5779414403491766E-4</c:v>
                </c:pt>
                <c:pt idx="706">
                  <c:v>6.8457422984556248E-7</c:v>
                </c:pt>
                <c:pt idx="707">
                  <c:v>3.5306200796860825E-5</c:v>
                </c:pt>
                <c:pt idx="708">
                  <c:v>5.5742306630239935E-8</c:v>
                </c:pt>
                <c:pt idx="709">
                  <c:v>5.0502004242639469E-5</c:v>
                </c:pt>
                <c:pt idx="710">
                  <c:v>1.4722678069052406E-4</c:v>
                </c:pt>
                <c:pt idx="711">
                  <c:v>8.526695127049524E-4</c:v>
                </c:pt>
                <c:pt idx="712">
                  <c:v>5.7182104178499454E-4</c:v>
                </c:pt>
                <c:pt idx="713">
                  <c:v>6.4657049527149825E-4</c:v>
                </c:pt>
                <c:pt idx="714">
                  <c:v>5.9940154536237218E-4</c:v>
                </c:pt>
                <c:pt idx="715">
                  <c:v>5.1777287156036598E-4</c:v>
                </c:pt>
                <c:pt idx="716">
                  <c:v>6.3270949991045165E-4</c:v>
                </c:pt>
                <c:pt idx="717">
                  <c:v>2.1666332968966053E-6</c:v>
                </c:pt>
                <c:pt idx="718">
                  <c:v>3.9784509364710187E-4</c:v>
                </c:pt>
                <c:pt idx="719">
                  <c:v>5.6904789808661583E-5</c:v>
                </c:pt>
                <c:pt idx="720">
                  <c:v>2.9169721422889073E-5</c:v>
                </c:pt>
                <c:pt idx="721">
                  <c:v>2.2869148082403877E-5</c:v>
                </c:pt>
                <c:pt idx="722">
                  <c:v>1.1665647180434179E-4</c:v>
                </c:pt>
                <c:pt idx="723">
                  <c:v>1.0685716072256087E-5</c:v>
                </c:pt>
                <c:pt idx="724">
                  <c:v>1.3936385359211004E-5</c:v>
                </c:pt>
                <c:pt idx="725">
                  <c:v>1.5959734028171928E-5</c:v>
                </c:pt>
                <c:pt idx="726">
                  <c:v>1.9995668197036212E-4</c:v>
                </c:pt>
                <c:pt idx="727">
                  <c:v>1.2726185016191554E-4</c:v>
                </c:pt>
                <c:pt idx="728">
                  <c:v>8.6738550935612706E-7</c:v>
                </c:pt>
                <c:pt idx="729">
                  <c:v>1.0608077193466405E-4</c:v>
                </c:pt>
                <c:pt idx="730">
                  <c:v>1.2490648227117757E-3</c:v>
                </c:pt>
                <c:pt idx="731">
                  <c:v>1.718358632988909E-3</c:v>
                </c:pt>
                <c:pt idx="732">
                  <c:v>1.453716973487741E-5</c:v>
                </c:pt>
                <c:pt idx="733">
                  <c:v>3.486321069404978E-5</c:v>
                </c:pt>
                <c:pt idx="734">
                  <c:v>1.4236394619213713E-4</c:v>
                </c:pt>
                <c:pt idx="735">
                  <c:v>1.2851595587443185E-4</c:v>
                </c:pt>
                <c:pt idx="736">
                  <c:v>5.7928496984166072E-5</c:v>
                </c:pt>
                <c:pt idx="737">
                  <c:v>7.1756838931113904E-5</c:v>
                </c:pt>
                <c:pt idx="738">
                  <c:v>5.7153796039793463E-5</c:v>
                </c:pt>
                <c:pt idx="739">
                  <c:v>5.9490563745219385E-5</c:v>
                </c:pt>
                <c:pt idx="740">
                  <c:v>3.9460995958524718E-4</c:v>
                </c:pt>
                <c:pt idx="741">
                  <c:v>7.9046071737786576E-4</c:v>
                </c:pt>
                <c:pt idx="742">
                  <c:v>4.1976891408631858E-5</c:v>
                </c:pt>
                <c:pt idx="743">
                  <c:v>5.074001169905071E-5</c:v>
                </c:pt>
                <c:pt idx="744">
                  <c:v>1.4077014581221071E-6</c:v>
                </c:pt>
                <c:pt idx="745">
                  <c:v>6.5356081971670909E-5</c:v>
                </c:pt>
                <c:pt idx="746">
                  <c:v>1.692853494282364E-4</c:v>
                </c:pt>
                <c:pt idx="747">
                  <c:v>2.0016495279292023E-4</c:v>
                </c:pt>
                <c:pt idx="748">
                  <c:v>2.1570958600651524E-6</c:v>
                </c:pt>
                <c:pt idx="749">
                  <c:v>6.3713536915332974E-6</c:v>
                </c:pt>
                <c:pt idx="750">
                  <c:v>2.9617892508381344E-6</c:v>
                </c:pt>
                <c:pt idx="751">
                  <c:v>8.9839019272604842E-6</c:v>
                </c:pt>
                <c:pt idx="752">
                  <c:v>3.0228873137754937E-5</c:v>
                </c:pt>
                <c:pt idx="753">
                  <c:v>1.7611310063895343E-7</c:v>
                </c:pt>
                <c:pt idx="754">
                  <c:v>1.4141802788170642E-7</c:v>
                </c:pt>
                <c:pt idx="755">
                  <c:v>2.4335895211054616E-4</c:v>
                </c:pt>
                <c:pt idx="756">
                  <c:v>6.7385802963486737E-5</c:v>
                </c:pt>
                <c:pt idx="757">
                  <c:v>8.044959426626291E-5</c:v>
                </c:pt>
                <c:pt idx="758">
                  <c:v>5.7156729126202434E-5</c:v>
                </c:pt>
                <c:pt idx="759">
                  <c:v>4.6629967052896254E-5</c:v>
                </c:pt>
                <c:pt idx="760">
                  <c:v>4.5788751676869229E-5</c:v>
                </c:pt>
                <c:pt idx="761">
                  <c:v>4.1661630196918074E-5</c:v>
                </c:pt>
                <c:pt idx="762">
                  <c:v>3.0325094144285363E-5</c:v>
                </c:pt>
                <c:pt idx="763">
                  <c:v>6.6203623321809627E-4</c:v>
                </c:pt>
                <c:pt idx="764">
                  <c:v>7.1250929725527135E-4</c:v>
                </c:pt>
                <c:pt idx="765">
                  <c:v>4.6427752306097054E-4</c:v>
                </c:pt>
                <c:pt idx="766">
                  <c:v>6.3876023752376004E-4</c:v>
                </c:pt>
                <c:pt idx="767">
                  <c:v>3.3805800574375478E-4</c:v>
                </c:pt>
                <c:pt idx="768">
                  <c:v>3.5853087226422431E-4</c:v>
                </c:pt>
                <c:pt idx="769">
                  <c:v>6.0890293266091045E-4</c:v>
                </c:pt>
                <c:pt idx="770">
                  <c:v>8.6552577122849938E-4</c:v>
                </c:pt>
                <c:pt idx="771">
                  <c:v>8.1686836420764104E-4</c:v>
                </c:pt>
                <c:pt idx="772">
                  <c:v>8.9595281278771982E-4</c:v>
                </c:pt>
                <c:pt idx="773">
                  <c:v>5.6628783136183978E-4</c:v>
                </c:pt>
                <c:pt idx="774">
                  <c:v>5.3279863493285468E-4</c:v>
                </c:pt>
                <c:pt idx="775">
                  <c:v>3.4939120526284915E-4</c:v>
                </c:pt>
                <c:pt idx="776">
                  <c:v>3.0792925039801761E-4</c:v>
                </c:pt>
                <c:pt idx="777">
                  <c:v>3.3325278215488657E-4</c:v>
                </c:pt>
                <c:pt idx="778">
                  <c:v>4.2435434097259843E-5</c:v>
                </c:pt>
                <c:pt idx="779">
                  <c:v>2.8121623939126318E-5</c:v>
                </c:pt>
                <c:pt idx="780">
                  <c:v>4.472302899816565E-5</c:v>
                </c:pt>
                <c:pt idx="781">
                  <c:v>6.9827860419827842E-5</c:v>
                </c:pt>
                <c:pt idx="782">
                  <c:v>1.4240339368445907E-4</c:v>
                </c:pt>
                <c:pt idx="783">
                  <c:v>6.1307829198675842E-5</c:v>
                </c:pt>
                <c:pt idx="784">
                  <c:v>5.3841204491793685E-5</c:v>
                </c:pt>
                <c:pt idx="785">
                  <c:v>1.2693648479876826E-5</c:v>
                </c:pt>
                <c:pt idx="786">
                  <c:v>2.7831809664728609E-6</c:v>
                </c:pt>
                <c:pt idx="787">
                  <c:v>2.3742579096755956E-6</c:v>
                </c:pt>
                <c:pt idx="788">
                  <c:v>1.4946394051161056E-7</c:v>
                </c:pt>
                <c:pt idx="789">
                  <c:v>1.7188376598567183E-5</c:v>
                </c:pt>
                <c:pt idx="790">
                  <c:v>1.3171591806555731E-5</c:v>
                </c:pt>
                <c:pt idx="791">
                  <c:v>2.2978003464127505E-3</c:v>
                </c:pt>
                <c:pt idx="792">
                  <c:v>2.4849243197312379E-3</c:v>
                </c:pt>
                <c:pt idx="793">
                  <c:v>2.3880570472047226E-3</c:v>
                </c:pt>
                <c:pt idx="794">
                  <c:v>2.4701133121066256E-3</c:v>
                </c:pt>
                <c:pt idx="795">
                  <c:v>2.3759235180359499E-3</c:v>
                </c:pt>
                <c:pt idx="796">
                  <c:v>3.252200024815387E-3</c:v>
                </c:pt>
                <c:pt idx="797">
                  <c:v>3.1666121158601119E-3</c:v>
                </c:pt>
                <c:pt idx="798">
                  <c:v>1.8482588512479402E-3</c:v>
                </c:pt>
                <c:pt idx="799">
                  <c:v>7.759804052808099E-4</c:v>
                </c:pt>
                <c:pt idx="800">
                  <c:v>1.4892327317401868E-5</c:v>
                </c:pt>
                <c:pt idx="801">
                  <c:v>8.7686832177931329E-5</c:v>
                </c:pt>
                <c:pt idx="802">
                  <c:v>2.1729386702188953E-3</c:v>
                </c:pt>
                <c:pt idx="803">
                  <c:v>8.4080701410393151E-6</c:v>
                </c:pt>
                <c:pt idx="804">
                  <c:v>1.4031531428504063E-4</c:v>
                </c:pt>
                <c:pt idx="805">
                  <c:v>9.8370698065840582E-4</c:v>
                </c:pt>
                <c:pt idx="806">
                  <c:v>8.5781347442001192E-5</c:v>
                </c:pt>
                <c:pt idx="807">
                  <c:v>7.5231748446831939E-6</c:v>
                </c:pt>
                <c:pt idx="808">
                  <c:v>3.7909636508186675E-4</c:v>
                </c:pt>
                <c:pt idx="809">
                  <c:v>5.7101796809696126E-5</c:v>
                </c:pt>
                <c:pt idx="810">
                  <c:v>4.9167969135987958E-4</c:v>
                </c:pt>
                <c:pt idx="811">
                  <c:v>2.3223228631275348E-4</c:v>
                </c:pt>
                <c:pt idx="812">
                  <c:v>8.7139755633257484E-4</c:v>
                </c:pt>
                <c:pt idx="813">
                  <c:v>1.8805455110570778E-4</c:v>
                </c:pt>
                <c:pt idx="814">
                  <c:v>2.9250099192915767E-6</c:v>
                </c:pt>
                <c:pt idx="815">
                  <c:v>2.8177371790378193E-5</c:v>
                </c:pt>
                <c:pt idx="816">
                  <c:v>6.8638695802961211E-4</c:v>
                </c:pt>
                <c:pt idx="817">
                  <c:v>6.3824433664439698E-6</c:v>
                </c:pt>
                <c:pt idx="818">
                  <c:v>2.5728032873352115E-6</c:v>
                </c:pt>
                <c:pt idx="819">
                  <c:v>7.2504050270357778E-5</c:v>
                </c:pt>
                <c:pt idx="820">
                  <c:v>1.1897825271538573E-5</c:v>
                </c:pt>
                <c:pt idx="821">
                  <c:v>1.346136111472221E-6</c:v>
                </c:pt>
                <c:pt idx="822">
                  <c:v>3.0490336883143227E-6</c:v>
                </c:pt>
                <c:pt idx="823">
                  <c:v>2.5142970550368745E-6</c:v>
                </c:pt>
                <c:pt idx="824">
                  <c:v>5.9406621174688972E-7</c:v>
                </c:pt>
                <c:pt idx="825">
                  <c:v>1.6452064353830015E-7</c:v>
                </c:pt>
                <c:pt idx="826">
                  <c:v>3.714904213098541E-6</c:v>
                </c:pt>
                <c:pt idx="827">
                  <c:v>2.3855007865032002E-6</c:v>
                </c:pt>
                <c:pt idx="828">
                  <c:v>1.0705307781779165E-4</c:v>
                </c:pt>
                <c:pt idx="829">
                  <c:v>7.0391713997837387E-5</c:v>
                </c:pt>
                <c:pt idx="830">
                  <c:v>6.2171652409870421E-3</c:v>
                </c:pt>
                <c:pt idx="831">
                  <c:v>5.5439679769700486E-3</c:v>
                </c:pt>
                <c:pt idx="832">
                  <c:v>2.037625180545061E-3</c:v>
                </c:pt>
                <c:pt idx="833">
                  <c:v>2.5250975719029668E-3</c:v>
                </c:pt>
                <c:pt idx="834">
                  <c:v>4.5817614674314193E-3</c:v>
                </c:pt>
                <c:pt idx="835">
                  <c:v>3.8421775395613119E-3</c:v>
                </c:pt>
                <c:pt idx="836">
                  <c:v>1.7721486655660874E-3</c:v>
                </c:pt>
                <c:pt idx="837">
                  <c:v>2.9077396371462914E-3</c:v>
                </c:pt>
                <c:pt idx="838">
                  <c:v>1.4331480798036994E-3</c:v>
                </c:pt>
                <c:pt idx="839">
                  <c:v>7.5338049412507681E-3</c:v>
                </c:pt>
                <c:pt idx="840">
                  <c:v>5.2598005604539196E-4</c:v>
                </c:pt>
                <c:pt idx="841">
                  <c:v>3.903817540046039E-4</c:v>
                </c:pt>
                <c:pt idx="842">
                  <c:v>6.0088574520415781E-7</c:v>
                </c:pt>
                <c:pt idx="843">
                  <c:v>8.7291258929626727E-6</c:v>
                </c:pt>
                <c:pt idx="844">
                  <c:v>3.376918647553352E-4</c:v>
                </c:pt>
                <c:pt idx="845">
                  <c:v>3.4084356172369725E-4</c:v>
                </c:pt>
                <c:pt idx="846">
                  <c:v>1.0833028063081459E-3</c:v>
                </c:pt>
                <c:pt idx="847">
                  <c:v>1.3028697476529631E-3</c:v>
                </c:pt>
                <c:pt idx="848">
                  <c:v>5.8812469482371406E-4</c:v>
                </c:pt>
                <c:pt idx="849">
                  <c:v>1.151307546014011E-4</c:v>
                </c:pt>
                <c:pt idx="850">
                  <c:v>1.6624993237910415E-3</c:v>
                </c:pt>
                <c:pt idx="851">
                  <c:v>2.0931453162702048E-5</c:v>
                </c:pt>
                <c:pt idx="852">
                  <c:v>3.277877582613373E-4</c:v>
                </c:pt>
                <c:pt idx="853">
                  <c:v>7.5781779542892188E-4</c:v>
                </c:pt>
                <c:pt idx="854">
                  <c:v>4.5489649703316017E-4</c:v>
                </c:pt>
                <c:pt idx="855">
                  <c:v>4.0090549224675433E-4</c:v>
                </c:pt>
                <c:pt idx="856">
                  <c:v>3.9762531552254454E-4</c:v>
                </c:pt>
                <c:pt idx="857">
                  <c:v>2.1452611571790345E-4</c:v>
                </c:pt>
                <c:pt idx="858">
                  <c:v>1.2190971253504032E-3</c:v>
                </c:pt>
                <c:pt idx="859">
                  <c:v>3.3967104583236351E-4</c:v>
                </c:pt>
                <c:pt idx="860">
                  <c:v>3.8628355809669642E-4</c:v>
                </c:pt>
                <c:pt idx="861">
                  <c:v>5.6253912113365023E-4</c:v>
                </c:pt>
                <c:pt idx="862">
                  <c:v>1.0801534685765774E-3</c:v>
                </c:pt>
                <c:pt idx="863">
                  <c:v>3.1550609364896834E-5</c:v>
                </c:pt>
                <c:pt idx="864">
                  <c:v>1.6980328001919894E-4</c:v>
                </c:pt>
                <c:pt idx="865">
                  <c:v>3.1492510043730068E-3</c:v>
                </c:pt>
                <c:pt idx="866">
                  <c:v>7.6021854585987835E-4</c:v>
                </c:pt>
                <c:pt idx="867">
                  <c:v>6.0571438449877715E-4</c:v>
                </c:pt>
                <c:pt idx="868">
                  <c:v>4.8590990389758685E-4</c:v>
                </c:pt>
                <c:pt idx="869">
                  <c:v>3.5416723348009562E-4</c:v>
                </c:pt>
                <c:pt idx="870">
                  <c:v>4.0015934449510662E-4</c:v>
                </c:pt>
                <c:pt idx="871">
                  <c:v>2.9139854940178769E-4</c:v>
                </c:pt>
                <c:pt idx="872">
                  <c:v>7.3598120213411405E-4</c:v>
                </c:pt>
                <c:pt idx="873">
                  <c:v>3.8221068474765369E-3</c:v>
                </c:pt>
                <c:pt idx="874">
                  <c:v>1.3217675326994637E-3</c:v>
                </c:pt>
                <c:pt idx="875">
                  <c:v>6.9439009948498061E-4</c:v>
                </c:pt>
                <c:pt idx="876">
                  <c:v>1.3486491504478592E-2</c:v>
                </c:pt>
                <c:pt idx="877">
                  <c:v>3.1932915062034013E-4</c:v>
                </c:pt>
                <c:pt idx="878">
                  <c:v>2.8450146656888633E-3</c:v>
                </c:pt>
                <c:pt idx="879">
                  <c:v>3.0403227588493797E-5</c:v>
                </c:pt>
                <c:pt idx="880">
                  <c:v>9.4063492296407722E-4</c:v>
                </c:pt>
                <c:pt idx="881">
                  <c:v>2.5499385308062607E-4</c:v>
                </c:pt>
                <c:pt idx="882">
                  <c:v>1.5935696309049213E-4</c:v>
                </c:pt>
                <c:pt idx="883">
                  <c:v>3.7135704484824056E-5</c:v>
                </c:pt>
                <c:pt idx="884">
                  <c:v>8.8244127452423131E-5</c:v>
                </c:pt>
                <c:pt idx="885">
                  <c:v>6.4848321966260112E-6</c:v>
                </c:pt>
                <c:pt idx="886">
                  <c:v>2.1828941265785251E-4</c:v>
                </c:pt>
                <c:pt idx="887">
                  <c:v>5.9822790711362676E-6</c:v>
                </c:pt>
                <c:pt idx="888">
                  <c:v>4.4250901166340519E-6</c:v>
                </c:pt>
                <c:pt idx="889">
                  <c:v>2.1296196456656345E-7</c:v>
                </c:pt>
                <c:pt idx="890">
                  <c:v>7.4431094393809759E-6</c:v>
                </c:pt>
                <c:pt idx="891">
                  <c:v>7.2990298593618143E-6</c:v>
                </c:pt>
                <c:pt idx="892">
                  <c:v>9.2159620265459827E-6</c:v>
                </c:pt>
                <c:pt idx="893">
                  <c:v>1.4503858584186129E-5</c:v>
                </c:pt>
                <c:pt idx="894">
                  <c:v>2.8099932691116858E-3</c:v>
                </c:pt>
                <c:pt idx="895">
                  <c:v>3.048853150659279E-4</c:v>
                </c:pt>
                <c:pt idx="896">
                  <c:v>1.3979479456352665E-4</c:v>
                </c:pt>
                <c:pt idx="897">
                  <c:v>4.5750214989248105E-5</c:v>
                </c:pt>
                <c:pt idx="898">
                  <c:v>4.1362847116586601E-4</c:v>
                </c:pt>
                <c:pt idx="899">
                  <c:v>1.9150609070459532E-4</c:v>
                </c:pt>
                <c:pt idx="900">
                  <c:v>5.1695902702157672E-3</c:v>
                </c:pt>
                <c:pt idx="901">
                  <c:v>2.8869438873176378E-4</c:v>
                </c:pt>
                <c:pt idx="902">
                  <c:v>1.1748175646221175E-6</c:v>
                </c:pt>
                <c:pt idx="903">
                  <c:v>3.3888015173156126E-5</c:v>
                </c:pt>
                <c:pt idx="904">
                  <c:v>7.5625841566852572E-6</c:v>
                </c:pt>
                <c:pt idx="905">
                  <c:v>2.7086808674455973E-5</c:v>
                </c:pt>
                <c:pt idx="906">
                  <c:v>3.6763811116188606E-5</c:v>
                </c:pt>
                <c:pt idx="907">
                  <c:v>7.7974711457891093E-3</c:v>
                </c:pt>
                <c:pt idx="908">
                  <c:v>8.9338736295520841E-5</c:v>
                </c:pt>
                <c:pt idx="909">
                  <c:v>9.800044207295181E-5</c:v>
                </c:pt>
                <c:pt idx="910">
                  <c:v>1.0330776638632761E-2</c:v>
                </c:pt>
                <c:pt idx="911">
                  <c:v>3.7224321243615518E-5</c:v>
                </c:pt>
                <c:pt idx="912">
                  <c:v>5.0957836643537199E-5</c:v>
                </c:pt>
                <c:pt idx="913">
                  <c:v>5.3383141171814385E-5</c:v>
                </c:pt>
                <c:pt idx="914">
                  <c:v>2.6765514956569781E-6</c:v>
                </c:pt>
                <c:pt idx="915">
                  <c:v>5.3230914714030625E-5</c:v>
                </c:pt>
                <c:pt idx="916">
                  <c:v>5.2191771834966581E-5</c:v>
                </c:pt>
                <c:pt idx="917">
                  <c:v>6.4867072349965849E-5</c:v>
                </c:pt>
                <c:pt idx="918">
                  <c:v>7.9109590319640681E-5</c:v>
                </c:pt>
                <c:pt idx="919">
                  <c:v>5.3843482232121517E-5</c:v>
                </c:pt>
                <c:pt idx="920">
                  <c:v>1.6719817232612916E-4</c:v>
                </c:pt>
                <c:pt idx="921">
                  <c:v>4.2088663744822099E-5</c:v>
                </c:pt>
                <c:pt idx="922">
                  <c:v>6.7113421570367231E-5</c:v>
                </c:pt>
                <c:pt idx="923">
                  <c:v>4.3047706002097487E-7</c:v>
                </c:pt>
                <c:pt idx="924">
                  <c:v>7.5131801690945572E-5</c:v>
                </c:pt>
                <c:pt idx="925">
                  <c:v>1.0798615937813414E-4</c:v>
                </c:pt>
                <c:pt idx="926">
                  <c:v>1.4861384989541058E-3</c:v>
                </c:pt>
                <c:pt idx="927">
                  <c:v>1.2488620301004348E-3</c:v>
                </c:pt>
                <c:pt idx="928">
                  <c:v>1.0930062242284619E-3</c:v>
                </c:pt>
                <c:pt idx="929">
                  <c:v>1.0277155570611544E-3</c:v>
                </c:pt>
                <c:pt idx="930">
                  <c:v>1.1088155376742109E-3</c:v>
                </c:pt>
                <c:pt idx="931">
                  <c:v>1.0341082939652533E-3</c:v>
                </c:pt>
                <c:pt idx="932">
                  <c:v>1.2095609619135654E-3</c:v>
                </c:pt>
                <c:pt idx="933">
                  <c:v>7.2760930793105104E-4</c:v>
                </c:pt>
                <c:pt idx="934">
                  <c:v>5.734027548684557E-4</c:v>
                </c:pt>
                <c:pt idx="935">
                  <c:v>4.7402137073803742E-4</c:v>
                </c:pt>
                <c:pt idx="936">
                  <c:v>9.5950414463730386E-5</c:v>
                </c:pt>
                <c:pt idx="937">
                  <c:v>2.7388532985402579E-4</c:v>
                </c:pt>
                <c:pt idx="938">
                  <c:v>1.8795710649399596E-4</c:v>
                </c:pt>
                <c:pt idx="939">
                  <c:v>2.2903563525906619E-3</c:v>
                </c:pt>
                <c:pt idx="940">
                  <c:v>4.0989015213510414E-5</c:v>
                </c:pt>
                <c:pt idx="941">
                  <c:v>9.0089524978686917E-5</c:v>
                </c:pt>
                <c:pt idx="942">
                  <c:v>2.1822831945074157E-4</c:v>
                </c:pt>
                <c:pt idx="943">
                  <c:v>1.1152122650341168E-3</c:v>
                </c:pt>
                <c:pt idx="944">
                  <c:v>9.0552459913351797E-5</c:v>
                </c:pt>
                <c:pt idx="945">
                  <c:v>5.9663225588212452E-5</c:v>
                </c:pt>
                <c:pt idx="946">
                  <c:v>7.4326423077163262E-5</c:v>
                </c:pt>
                <c:pt idx="947">
                  <c:v>5.1780494668969119E-5</c:v>
                </c:pt>
                <c:pt idx="948">
                  <c:v>1.2234989580522148E-4</c:v>
                </c:pt>
                <c:pt idx="949">
                  <c:v>4.3358224114999815E-4</c:v>
                </c:pt>
                <c:pt idx="950">
                  <c:v>2.0604941180473041E-3</c:v>
                </c:pt>
                <c:pt idx="951">
                  <c:v>4.5516714876819462E-4</c:v>
                </c:pt>
                <c:pt idx="952">
                  <c:v>3.9532718385279009E-4</c:v>
                </c:pt>
                <c:pt idx="953">
                  <c:v>6.953964014116584E-4</c:v>
                </c:pt>
                <c:pt idx="954">
                  <c:v>2.8278473709385986E-4</c:v>
                </c:pt>
                <c:pt idx="955">
                  <c:v>2.797635220368174E-4</c:v>
                </c:pt>
                <c:pt idx="956">
                  <c:v>1.0613026446529418E-3</c:v>
                </c:pt>
                <c:pt idx="957">
                  <c:v>5.6362590499084301E-4</c:v>
                </c:pt>
                <c:pt idx="958">
                  <c:v>4.7905276888452901E-4</c:v>
                </c:pt>
                <c:pt idx="959">
                  <c:v>8.7906755090170899E-5</c:v>
                </c:pt>
                <c:pt idx="960">
                  <c:v>5.713276852027019E-5</c:v>
                </c:pt>
                <c:pt idx="961">
                  <c:v>2.1452944636063653E-5</c:v>
                </c:pt>
                <c:pt idx="962">
                  <c:v>7.7699498351123703E-6</c:v>
                </c:pt>
                <c:pt idx="963">
                  <c:v>6.3379214229722142E-5</c:v>
                </c:pt>
                <c:pt idx="964">
                  <c:v>3.3563006047419527E-5</c:v>
                </c:pt>
                <c:pt idx="965">
                  <c:v>2.7413590636240115E-4</c:v>
                </c:pt>
                <c:pt idx="966">
                  <c:v>4.0758846360859256E-4</c:v>
                </c:pt>
                <c:pt idx="967">
                  <c:v>3.2130208899751203E-4</c:v>
                </c:pt>
                <c:pt idx="968">
                  <c:v>2.1454860872875546E-6</c:v>
                </c:pt>
                <c:pt idx="969">
                  <c:v>2.0133391606962384E-7</c:v>
                </c:pt>
                <c:pt idx="970">
                  <c:v>8.1573044937558527E-9</c:v>
                </c:pt>
                <c:pt idx="971">
                  <c:v>2.6832775722607042E-6</c:v>
                </c:pt>
                <c:pt idx="972">
                  <c:v>8.0330677088697211E-6</c:v>
                </c:pt>
                <c:pt idx="973">
                  <c:v>9.6132099916614163E-4</c:v>
                </c:pt>
                <c:pt idx="974">
                  <c:v>3.9866504694670952E-4</c:v>
                </c:pt>
                <c:pt idx="975">
                  <c:v>1.4219242148548975E-6</c:v>
                </c:pt>
                <c:pt idx="976">
                  <c:v>1.3550092307571653E-6</c:v>
                </c:pt>
                <c:pt idx="977">
                  <c:v>4.7353756411236744E-7</c:v>
                </c:pt>
                <c:pt idx="978">
                  <c:v>1.284686466790157E-6</c:v>
                </c:pt>
                <c:pt idx="979">
                  <c:v>7.8851075559882279E-5</c:v>
                </c:pt>
                <c:pt idx="980">
                  <c:v>3.3876040675160369E-5</c:v>
                </c:pt>
                <c:pt idx="981">
                  <c:v>7.3239877058902217E-6</c:v>
                </c:pt>
                <c:pt idx="982">
                  <c:v>8.2038650374142792E-6</c:v>
                </c:pt>
                <c:pt idx="983">
                  <c:v>9.7922025247690575E-9</c:v>
                </c:pt>
                <c:pt idx="984">
                  <c:v>7.4288678334701997E-6</c:v>
                </c:pt>
                <c:pt idx="985">
                  <c:v>8.8767765732635898E-6</c:v>
                </c:pt>
                <c:pt idx="986">
                  <c:v>9.5793319105658441E-6</c:v>
                </c:pt>
                <c:pt idx="987">
                  <c:v>1.7437987921585324E-5</c:v>
                </c:pt>
                <c:pt idx="988">
                  <c:v>3.6014200034890952E-5</c:v>
                </c:pt>
                <c:pt idx="989">
                  <c:v>2.175790052674073E-5</c:v>
                </c:pt>
                <c:pt idx="990">
                  <c:v>5.5704462338371649E-5</c:v>
                </c:pt>
                <c:pt idx="991">
                  <c:v>1.7130349536239728E-5</c:v>
                </c:pt>
                <c:pt idx="992">
                  <c:v>6.6109243942475391E-5</c:v>
                </c:pt>
                <c:pt idx="993">
                  <c:v>3.5654928901430788E-4</c:v>
                </c:pt>
                <c:pt idx="994">
                  <c:v>4.3471647588460167E-4</c:v>
                </c:pt>
                <c:pt idx="995">
                  <c:v>1.4447638145985557E-7</c:v>
                </c:pt>
                <c:pt idx="996">
                  <c:v>1.1033624673188833E-4</c:v>
                </c:pt>
                <c:pt idx="997">
                  <c:v>1.4880638720169743E-4</c:v>
                </c:pt>
                <c:pt idx="998">
                  <c:v>5.848432110854676E-5</c:v>
                </c:pt>
                <c:pt idx="999">
                  <c:v>3.2545483753558778E-5</c:v>
                </c:pt>
                <c:pt idx="1000">
                  <c:v>4.4921430832511559E-5</c:v>
                </c:pt>
                <c:pt idx="1001">
                  <c:v>4.7809213188676587E-5</c:v>
                </c:pt>
                <c:pt idx="1002">
                  <c:v>1.0002336971330487E-4</c:v>
                </c:pt>
                <c:pt idx="1003">
                  <c:v>1.0545977227224153E-4</c:v>
                </c:pt>
                <c:pt idx="1004">
                  <c:v>1.2148428385227414E-4</c:v>
                </c:pt>
                <c:pt idx="1005">
                  <c:v>6.3097292357714688E-4</c:v>
                </c:pt>
                <c:pt idx="1006">
                  <c:v>5.660407048026021E-4</c:v>
                </c:pt>
                <c:pt idx="1007">
                  <c:v>6.6818313855255803E-4</c:v>
                </c:pt>
                <c:pt idx="1008">
                  <c:v>7.0001919555928922E-4</c:v>
                </c:pt>
                <c:pt idx="1009">
                  <c:v>1.00998841426884E-3</c:v>
                </c:pt>
                <c:pt idx="1010">
                  <c:v>1.9475226653230712E-4</c:v>
                </c:pt>
                <c:pt idx="1011">
                  <c:v>1.172634269470336E-4</c:v>
                </c:pt>
                <c:pt idx="1012">
                  <c:v>6.6069858039211917E-4</c:v>
                </c:pt>
                <c:pt idx="1013">
                  <c:v>2.64901939129313E-4</c:v>
                </c:pt>
                <c:pt idx="1014">
                  <c:v>2.0304581209068642E-4</c:v>
                </c:pt>
                <c:pt idx="1015">
                  <c:v>2.0228409816505164E-4</c:v>
                </c:pt>
                <c:pt idx="1016">
                  <c:v>1.1017150036616906E-4</c:v>
                </c:pt>
                <c:pt idx="1017">
                  <c:v>1.1951767141207259E-4</c:v>
                </c:pt>
                <c:pt idx="1018">
                  <c:v>1.1255597933059241E-4</c:v>
                </c:pt>
                <c:pt idx="1019">
                  <c:v>9.1507457918905136E-5</c:v>
                </c:pt>
                <c:pt idx="1020">
                  <c:v>1.5335593878157893E-4</c:v>
                </c:pt>
                <c:pt idx="1021">
                  <c:v>1.3767967442624666E-4</c:v>
                </c:pt>
                <c:pt idx="1022">
                  <c:v>2.2475916600069693E-4</c:v>
                </c:pt>
                <c:pt idx="1023">
                  <c:v>7.6814190368145787E-6</c:v>
                </c:pt>
                <c:pt idx="1024">
                  <c:v>8.2416446119420585E-5</c:v>
                </c:pt>
                <c:pt idx="1025">
                  <c:v>2.9772716042183505E-6</c:v>
                </c:pt>
                <c:pt idx="1026">
                  <c:v>2.2274878051128832E-6</c:v>
                </c:pt>
                <c:pt idx="1027">
                  <c:v>2.4644428279117709E-5</c:v>
                </c:pt>
                <c:pt idx="1028">
                  <c:v>3.5736580775864315E-5</c:v>
                </c:pt>
                <c:pt idx="1029">
                  <c:v>3.696785457511224E-5</c:v>
                </c:pt>
                <c:pt idx="1030">
                  <c:v>3.3641819847985777E-5</c:v>
                </c:pt>
                <c:pt idx="1031">
                  <c:v>5.1232684191306624E-5</c:v>
                </c:pt>
                <c:pt idx="1032">
                  <c:v>8.4835831440105644E-6</c:v>
                </c:pt>
                <c:pt idx="1033">
                  <c:v>5.7963365777272963E-6</c:v>
                </c:pt>
                <c:pt idx="1034">
                  <c:v>6.485332227387257E-5</c:v>
                </c:pt>
                <c:pt idx="1035">
                  <c:v>5.9626118061306182E-5</c:v>
                </c:pt>
                <c:pt idx="1036">
                  <c:v>2.5011043502937169E-4</c:v>
                </c:pt>
                <c:pt idx="1037">
                  <c:v>4.7362115138275411E-5</c:v>
                </c:pt>
                <c:pt idx="1038">
                  <c:v>9.4412307322681778E-4</c:v>
                </c:pt>
                <c:pt idx="1039">
                  <c:v>1.9868665335870297E-4</c:v>
                </c:pt>
                <c:pt idx="1040">
                  <c:v>1.7133981507311971E-4</c:v>
                </c:pt>
                <c:pt idx="1041">
                  <c:v>1.0735199850203233E-7</c:v>
                </c:pt>
                <c:pt idx="1042">
                  <c:v>8.9607272950218686E-5</c:v>
                </c:pt>
                <c:pt idx="1043">
                  <c:v>5.3333898065421291E-9</c:v>
                </c:pt>
                <c:pt idx="1044">
                  <c:v>1.4872523297273499E-4</c:v>
                </c:pt>
                <c:pt idx="1045">
                  <c:v>1.8766287577651147E-3</c:v>
                </c:pt>
                <c:pt idx="1046">
                  <c:v>1.9273987093097343E-3</c:v>
                </c:pt>
                <c:pt idx="1047">
                  <c:v>2.3045098510504928E-3</c:v>
                </c:pt>
                <c:pt idx="1048">
                  <c:v>2.0657310421426521E-3</c:v>
                </c:pt>
                <c:pt idx="1049">
                  <c:v>2.8742884754961013E-3</c:v>
                </c:pt>
                <c:pt idx="1050">
                  <c:v>1.8936714663104358E-3</c:v>
                </c:pt>
                <c:pt idx="1051">
                  <c:v>1.3300735186345233E-7</c:v>
                </c:pt>
                <c:pt idx="1052">
                  <c:v>7.3568893983976088E-6</c:v>
                </c:pt>
                <c:pt idx="1053">
                  <c:v>6.7690454804454408E-3</c:v>
                </c:pt>
                <c:pt idx="1054">
                  <c:v>5.9838161019732923E-4</c:v>
                </c:pt>
                <c:pt idx="1055">
                  <c:v>1.1910326476332704E-4</c:v>
                </c:pt>
                <c:pt idx="1056">
                  <c:v>2.0270986913474991E-6</c:v>
                </c:pt>
                <c:pt idx="1057">
                  <c:v>2.8491367755042146E-3</c:v>
                </c:pt>
                <c:pt idx="1058">
                  <c:v>6.7777456853112332E-5</c:v>
                </c:pt>
                <c:pt idx="1059">
                  <c:v>4.572890325400432E-5</c:v>
                </c:pt>
                <c:pt idx="1060">
                  <c:v>8.6670461756243439E-5</c:v>
                </c:pt>
                <c:pt idx="1061">
                  <c:v>9.4447046691831214E-5</c:v>
                </c:pt>
                <c:pt idx="1062">
                  <c:v>1.0508470576128255E-5</c:v>
                </c:pt>
                <c:pt idx="1063">
                  <c:v>1.1229578759300942E-3</c:v>
                </c:pt>
                <c:pt idx="1064">
                  <c:v>2.7771833427049869E-5</c:v>
                </c:pt>
                <c:pt idx="1065">
                  <c:v>9.8969545872294585E-5</c:v>
                </c:pt>
                <c:pt idx="1066">
                  <c:v>5.3618335665316052E-5</c:v>
                </c:pt>
                <c:pt idx="1067">
                  <c:v>1.0012014386156098E-4</c:v>
                </c:pt>
                <c:pt idx="1068">
                  <c:v>8.750815831175428E-5</c:v>
                </c:pt>
                <c:pt idx="1069">
                  <c:v>1.0972765503263512E-4</c:v>
                </c:pt>
                <c:pt idx="1070">
                  <c:v>7.0465922358687593E-5</c:v>
                </c:pt>
                <c:pt idx="1071">
                  <c:v>4.699321199091472E-5</c:v>
                </c:pt>
                <c:pt idx="1072">
                  <c:v>1.9254071239337463E-5</c:v>
                </c:pt>
                <c:pt idx="1073">
                  <c:v>9.2541670951734029E-6</c:v>
                </c:pt>
                <c:pt idx="1074">
                  <c:v>2.5064447591584855E-5</c:v>
                </c:pt>
                <c:pt idx="1075">
                  <c:v>3.2229157146177716E-5</c:v>
                </c:pt>
                <c:pt idx="1076">
                  <c:v>2.9911414189218661E-5</c:v>
                </c:pt>
                <c:pt idx="1077">
                  <c:v>4.038723185511593E-4</c:v>
                </c:pt>
                <c:pt idx="1078">
                  <c:v>1.2492415095700717E-5</c:v>
                </c:pt>
                <c:pt idx="1079">
                  <c:v>7.6055780908968433E-5</c:v>
                </c:pt>
                <c:pt idx="1080">
                  <c:v>8.8624479289455303E-5</c:v>
                </c:pt>
                <c:pt idx="1081">
                  <c:v>1.1807755739521066E-4</c:v>
                </c:pt>
                <c:pt idx="1082">
                  <c:v>1.0853559910648839E-4</c:v>
                </c:pt>
                <c:pt idx="1083">
                  <c:v>9.1873144655865214E-5</c:v>
                </c:pt>
                <c:pt idx="1084">
                  <c:v>1.0621640384650501E-4</c:v>
                </c:pt>
                <c:pt idx="1085">
                  <c:v>6.456474268718217E-4</c:v>
                </c:pt>
                <c:pt idx="1086">
                  <c:v>5.7124582137945117E-4</c:v>
                </c:pt>
                <c:pt idx="1087">
                  <c:v>2.1767948777987994E-4</c:v>
                </c:pt>
                <c:pt idx="1088">
                  <c:v>2.8207080494572307E-3</c:v>
                </c:pt>
                <c:pt idx="1089">
                  <c:v>1.0605976988066136E-5</c:v>
                </c:pt>
                <c:pt idx="1090">
                  <c:v>3.3060313110441192E-5</c:v>
                </c:pt>
                <c:pt idx="1091">
                  <c:v>1.6340718210907333E-4</c:v>
                </c:pt>
                <c:pt idx="1092">
                  <c:v>1.1824376890408301E-4</c:v>
                </c:pt>
                <c:pt idx="1093">
                  <c:v>1.2134384949215408E-4</c:v>
                </c:pt>
                <c:pt idx="1094">
                  <c:v>6.6477963575584651E-4</c:v>
                </c:pt>
                <c:pt idx="1095">
                  <c:v>4.4408336255601089E-4</c:v>
                </c:pt>
                <c:pt idx="1096">
                  <c:v>8.909569379003699E-5</c:v>
                </c:pt>
                <c:pt idx="1097">
                  <c:v>7.149998547182433E-5</c:v>
                </c:pt>
                <c:pt idx="1098">
                  <c:v>8.4592645633614462E-5</c:v>
                </c:pt>
                <c:pt idx="1099">
                  <c:v>2.3754571346001624E-5</c:v>
                </c:pt>
                <c:pt idx="1100">
                  <c:v>4.7556814645517341E-5</c:v>
                </c:pt>
                <c:pt idx="1101">
                  <c:v>4.9928571172530546E-4</c:v>
                </c:pt>
                <c:pt idx="1102">
                  <c:v>4.0557163579931827E-4</c:v>
                </c:pt>
                <c:pt idx="1103">
                  <c:v>3.5889041022161975E-4</c:v>
                </c:pt>
                <c:pt idx="1104">
                  <c:v>2.3576952612207745E-4</c:v>
                </c:pt>
                <c:pt idx="1105">
                  <c:v>2.8139941802324595E-4</c:v>
                </c:pt>
                <c:pt idx="1106">
                  <c:v>4.7483261762176906E-4</c:v>
                </c:pt>
                <c:pt idx="1107">
                  <c:v>1.4991923252977697E-2</c:v>
                </c:pt>
                <c:pt idx="1108">
                  <c:v>1.4477558331132581E-3</c:v>
                </c:pt>
                <c:pt idx="1109">
                  <c:v>8.6288840956132964E-4</c:v>
                </c:pt>
                <c:pt idx="1110">
                  <c:v>7.8832155369427405E-4</c:v>
                </c:pt>
                <c:pt idx="1111">
                  <c:v>5.0371476950676999E-4</c:v>
                </c:pt>
                <c:pt idx="1112">
                  <c:v>3.6118259728694507E-5</c:v>
                </c:pt>
                <c:pt idx="1113">
                  <c:v>3.435033595575157E-4</c:v>
                </c:pt>
                <c:pt idx="1114">
                  <c:v>4.4788899150631376E-4</c:v>
                </c:pt>
                <c:pt idx="1115">
                  <c:v>7.3264304101432567E-4</c:v>
                </c:pt>
                <c:pt idx="1116">
                  <c:v>1.2205941076483132E-3</c:v>
                </c:pt>
                <c:pt idx="1117">
                  <c:v>1.6833619533562253E-3</c:v>
                </c:pt>
                <c:pt idx="1118">
                  <c:v>4.5729282100075111E-2</c:v>
                </c:pt>
                <c:pt idx="1119">
                  <c:v>2.5470040704079776E-2</c:v>
                </c:pt>
                <c:pt idx="1120">
                  <c:v>6.0425618682435457E-3</c:v>
                </c:pt>
                <c:pt idx="1121">
                  <c:v>8.7677726783891262E-3</c:v>
                </c:pt>
                <c:pt idx="1122">
                  <c:v>5.7981957050416056E-7</c:v>
                </c:pt>
                <c:pt idx="1123">
                  <c:v>2.4570872663175815E-4</c:v>
                </c:pt>
                <c:pt idx="1124">
                  <c:v>2.5836852913318055E-4</c:v>
                </c:pt>
                <c:pt idx="1125">
                  <c:v>1.1811834410315458E-4</c:v>
                </c:pt>
                <c:pt idx="1126">
                  <c:v>2.9488690597957175E-4</c:v>
                </c:pt>
                <c:pt idx="1127">
                  <c:v>8.9935899610574685E-5</c:v>
                </c:pt>
                <c:pt idx="1128">
                  <c:v>4.0413420435462768E-4</c:v>
                </c:pt>
                <c:pt idx="1129">
                  <c:v>3.0974734257551415E-4</c:v>
                </c:pt>
                <c:pt idx="1130">
                  <c:v>3.084108639241278E-5</c:v>
                </c:pt>
                <c:pt idx="1131">
                  <c:v>1.6824701186077917E-3</c:v>
                </c:pt>
                <c:pt idx="1132">
                  <c:v>3.5148935012576412E-4</c:v>
                </c:pt>
                <c:pt idx="1133">
                  <c:v>3.5613914671031816E-4</c:v>
                </c:pt>
                <c:pt idx="1134">
                  <c:v>1.1210095310920218E-3</c:v>
                </c:pt>
                <c:pt idx="1135">
                  <c:v>9.8900295722379101E-4</c:v>
                </c:pt>
                <c:pt idx="1136">
                  <c:v>4.6801464508851937E-5</c:v>
                </c:pt>
                <c:pt idx="1137">
                  <c:v>1.3244302943288443E-4</c:v>
                </c:pt>
                <c:pt idx="1138">
                  <c:v>6.262473361571672E-5</c:v>
                </c:pt>
                <c:pt idx="1139">
                  <c:v>7.6479996927677018E-5</c:v>
                </c:pt>
                <c:pt idx="1140">
                  <c:v>5.9112372305894412E-5</c:v>
                </c:pt>
                <c:pt idx="1141">
                  <c:v>8.2363200829946542E-5</c:v>
                </c:pt>
                <c:pt idx="1142">
                  <c:v>4.8850826073574936E-5</c:v>
                </c:pt>
                <c:pt idx="1143">
                  <c:v>3.9062734625621283E-4</c:v>
                </c:pt>
                <c:pt idx="1144">
                  <c:v>5.8290813104478068E-5</c:v>
                </c:pt>
                <c:pt idx="1145">
                  <c:v>5.5421355759523576E-5</c:v>
                </c:pt>
                <c:pt idx="1146">
                  <c:v>8.4525126482573677E-5</c:v>
                </c:pt>
                <c:pt idx="1147">
                  <c:v>7.3405130497373832E-5</c:v>
                </c:pt>
                <c:pt idx="1148">
                  <c:v>1.1419126032183006E-4</c:v>
                </c:pt>
                <c:pt idx="1149">
                  <c:v>2.8257609369247233E-4</c:v>
                </c:pt>
                <c:pt idx="1150">
                  <c:v>1.2452938979978727E-4</c:v>
                </c:pt>
                <c:pt idx="1151">
                  <c:v>1.0581735189351181E-4</c:v>
                </c:pt>
                <c:pt idx="1152">
                  <c:v>9.2207331472923823E-5</c:v>
                </c:pt>
                <c:pt idx="1153">
                  <c:v>8.3559934700765535E-5</c:v>
                </c:pt>
                <c:pt idx="1154">
                  <c:v>9.1037959564220592E-4</c:v>
                </c:pt>
                <c:pt idx="1155">
                  <c:v>5.3379125915462137E-5</c:v>
                </c:pt>
                <c:pt idx="1156">
                  <c:v>6.4544599920466586E-4</c:v>
                </c:pt>
                <c:pt idx="1157">
                  <c:v>1.2961850979464285E-4</c:v>
                </c:pt>
                <c:pt idx="1158">
                  <c:v>1.2010597058453884E-5</c:v>
                </c:pt>
                <c:pt idx="1159">
                  <c:v>3.3534011930854065E-5</c:v>
                </c:pt>
                <c:pt idx="1160">
                  <c:v>7.4125166081708661E-5</c:v>
                </c:pt>
                <c:pt idx="1161">
                  <c:v>1.0342721862521942E-5</c:v>
                </c:pt>
                <c:pt idx="1162">
                  <c:v>1.0989185893124791E-6</c:v>
                </c:pt>
                <c:pt idx="1163">
                  <c:v>4.6676131963328203E-5</c:v>
                </c:pt>
                <c:pt idx="1164">
                  <c:v>6.5726132504489207E-4</c:v>
                </c:pt>
                <c:pt idx="1165">
                  <c:v>9.646296262105955E-5</c:v>
                </c:pt>
                <c:pt idx="1166">
                  <c:v>6.3359030223014911E-6</c:v>
                </c:pt>
                <c:pt idx="1167">
                  <c:v>2.2747450643288915E-5</c:v>
                </c:pt>
                <c:pt idx="1168">
                  <c:v>3.8434322952557388E-5</c:v>
                </c:pt>
                <c:pt idx="1169">
                  <c:v>3.3518005414903023E-5</c:v>
                </c:pt>
                <c:pt idx="1170">
                  <c:v>1.6822121713762932E-5</c:v>
                </c:pt>
                <c:pt idx="1171">
                  <c:v>1.8033857484076672E-5</c:v>
                </c:pt>
                <c:pt idx="1172">
                  <c:v>1.3576099627005186E-5</c:v>
                </c:pt>
                <c:pt idx="1173">
                  <c:v>6.21087944476734E-5</c:v>
                </c:pt>
                <c:pt idx="1174">
                  <c:v>4.3546806870496276E-6</c:v>
                </c:pt>
                <c:pt idx="1175">
                  <c:v>1.9911229109542925E-5</c:v>
                </c:pt>
                <c:pt idx="1176">
                  <c:v>2.1648427408298081E-5</c:v>
                </c:pt>
                <c:pt idx="1177">
                  <c:v>7.2021796472790074E-6</c:v>
                </c:pt>
                <c:pt idx="1178">
                  <c:v>7.2098276893067267E-6</c:v>
                </c:pt>
                <c:pt idx="1179">
                  <c:v>2.2685208342546483E-5</c:v>
                </c:pt>
                <c:pt idx="1180">
                  <c:v>1.9677352145930012E-5</c:v>
                </c:pt>
                <c:pt idx="1181">
                  <c:v>2.1664130103358483E-4</c:v>
                </c:pt>
                <c:pt idx="1182">
                  <c:v>2.1000827058031989E-4</c:v>
                </c:pt>
                <c:pt idx="1183">
                  <c:v>2.1618243494325531E-5</c:v>
                </c:pt>
                <c:pt idx="1184">
                  <c:v>9.74647131410003E-6</c:v>
                </c:pt>
                <c:pt idx="1185">
                  <c:v>1.7286090006703538E-6</c:v>
                </c:pt>
                <c:pt idx="1186">
                  <c:v>1.0004649133870869E-6</c:v>
                </c:pt>
                <c:pt idx="1187">
                  <c:v>3.1303281489693738E-5</c:v>
                </c:pt>
                <c:pt idx="1188">
                  <c:v>1.3636678651042763E-5</c:v>
                </c:pt>
                <c:pt idx="1189">
                  <c:v>7.7310666048073011E-6</c:v>
                </c:pt>
                <c:pt idx="1190">
                  <c:v>7.4842522826478167E-6</c:v>
                </c:pt>
                <c:pt idx="1191">
                  <c:v>7.3730048977911755E-8</c:v>
                </c:pt>
                <c:pt idx="1192">
                  <c:v>8.2968406515707089E-6</c:v>
                </c:pt>
                <c:pt idx="1193">
                  <c:v>3.3399609690357753E-5</c:v>
                </c:pt>
                <c:pt idx="1194">
                  <c:v>1.3764765531873031E-5</c:v>
                </c:pt>
                <c:pt idx="1195">
                  <c:v>3.9648662831620123E-7</c:v>
                </c:pt>
                <c:pt idx="1196">
                  <c:v>2.6344759711527083E-6</c:v>
                </c:pt>
                <c:pt idx="1197">
                  <c:v>2.6438862817846179E-5</c:v>
                </c:pt>
                <c:pt idx="1198">
                  <c:v>2.3332271362479274E-5</c:v>
                </c:pt>
                <c:pt idx="1199">
                  <c:v>2.0169571170659712E-5</c:v>
                </c:pt>
                <c:pt idx="1200">
                  <c:v>1.4817320532017382E-5</c:v>
                </c:pt>
                <c:pt idx="1201">
                  <c:v>3.5525330226528722E-5</c:v>
                </c:pt>
                <c:pt idx="1202">
                  <c:v>2.2566997984505558E-4</c:v>
                </c:pt>
                <c:pt idx="1203">
                  <c:v>1.7811750924276173E-5</c:v>
                </c:pt>
                <c:pt idx="1204">
                  <c:v>2.8847264460001606E-6</c:v>
                </c:pt>
                <c:pt idx="1205">
                  <c:v>1.5817194901195121E-6</c:v>
                </c:pt>
                <c:pt idx="1206">
                  <c:v>1.1345697968033403E-4</c:v>
                </c:pt>
                <c:pt idx="1207">
                  <c:v>3.6446711217867989E-6</c:v>
                </c:pt>
                <c:pt idx="1208">
                  <c:v>8.0512407361355047E-5</c:v>
                </c:pt>
                <c:pt idx="1209">
                  <c:v>6.9706274310788277E-8</c:v>
                </c:pt>
                <c:pt idx="1210">
                  <c:v>6.1521038375467806E-8</c:v>
                </c:pt>
                <c:pt idx="1211">
                  <c:v>1.2542024784599816E-8</c:v>
                </c:pt>
                <c:pt idx="1212">
                  <c:v>1.0557000158119483E-5</c:v>
                </c:pt>
                <c:pt idx="1213">
                  <c:v>1.0487158987870872E-5</c:v>
                </c:pt>
                <c:pt idx="1214">
                  <c:v>6.622453684465419E-6</c:v>
                </c:pt>
                <c:pt idx="1215">
                  <c:v>4.3591264792244836E-6</c:v>
                </c:pt>
                <c:pt idx="1216">
                  <c:v>6.2412334994142306E-6</c:v>
                </c:pt>
                <c:pt idx="1217">
                  <c:v>7.1173786115900336E-3</c:v>
                </c:pt>
                <c:pt idx="1218">
                  <c:v>3.0908726522410812E-3</c:v>
                </c:pt>
                <c:pt idx="1219">
                  <c:v>5.1379204539404725E-4</c:v>
                </c:pt>
                <c:pt idx="1220">
                  <c:v>3.5474582403111478E-4</c:v>
                </c:pt>
                <c:pt idx="1221">
                  <c:v>5.7832302038794282E-5</c:v>
                </c:pt>
                <c:pt idx="1222">
                  <c:v>4.5938710280198087E-5</c:v>
                </c:pt>
                <c:pt idx="1223">
                  <c:v>1.0008197707272374E-6</c:v>
                </c:pt>
                <c:pt idx="1224">
                  <c:v>9.2178172191070969E-5</c:v>
                </c:pt>
                <c:pt idx="1225">
                  <c:v>1.0352683236529035E-5</c:v>
                </c:pt>
                <c:pt idx="1226">
                  <c:v>3.9341825009685725E-5</c:v>
                </c:pt>
                <c:pt idx="1227">
                  <c:v>4.1340549693051101E-5</c:v>
                </c:pt>
                <c:pt idx="1228">
                  <c:v>7.0798866920730266E-5</c:v>
                </c:pt>
                <c:pt idx="1229">
                  <c:v>6.1934339383618234E-5</c:v>
                </c:pt>
                <c:pt idx="1230">
                  <c:v>5.0945882800331122E-5</c:v>
                </c:pt>
                <c:pt idx="1231">
                  <c:v>1.7482300123963219E-6</c:v>
                </c:pt>
                <c:pt idx="1232">
                  <c:v>1.3994142771686714E-5</c:v>
                </c:pt>
                <c:pt idx="1233">
                  <c:v>7.360658692613767E-6</c:v>
                </c:pt>
                <c:pt idx="1234">
                  <c:v>2.6518239293550391E-5</c:v>
                </c:pt>
                <c:pt idx="1235">
                  <c:v>2.8659548356354205E-5</c:v>
                </c:pt>
                <c:pt idx="1236">
                  <c:v>7.8088876243029607E-5</c:v>
                </c:pt>
                <c:pt idx="1237">
                  <c:v>5.6532200231897191E-5</c:v>
                </c:pt>
                <c:pt idx="1238">
                  <c:v>2.2150620635512526E-5</c:v>
                </c:pt>
                <c:pt idx="1239">
                  <c:v>1.9222842397566156E-5</c:v>
                </c:pt>
                <c:pt idx="1240">
                  <c:v>9.5341861203559543E-6</c:v>
                </c:pt>
                <c:pt idx="1241">
                  <c:v>1.1862199408126741E-5</c:v>
                </c:pt>
                <c:pt idx="1242">
                  <c:v>5.5461547570575852E-6</c:v>
                </c:pt>
                <c:pt idx="1243">
                  <c:v>4.8489959207795525E-6</c:v>
                </c:pt>
                <c:pt idx="1244">
                  <c:v>6.6594415778393459E-4</c:v>
                </c:pt>
                <c:pt idx="1245">
                  <c:v>1.0917926130282706E-3</c:v>
                </c:pt>
                <c:pt idx="1246">
                  <c:v>9.9009258922492442E-4</c:v>
                </c:pt>
                <c:pt idx="1247">
                  <c:v>9.7459830186866033E-5</c:v>
                </c:pt>
                <c:pt idx="1248">
                  <c:v>3.8855091583295465E-4</c:v>
                </c:pt>
                <c:pt idx="1249">
                  <c:v>7.4745810493001043E-4</c:v>
                </c:pt>
                <c:pt idx="1250">
                  <c:v>5.5833107287587246E-4</c:v>
                </c:pt>
                <c:pt idx="1251">
                  <c:v>4.7789855888096281E-4</c:v>
                </c:pt>
                <c:pt idx="1252">
                  <c:v>7.2852582574306035E-4</c:v>
                </c:pt>
                <c:pt idx="1253">
                  <c:v>8.1610797306007842E-4</c:v>
                </c:pt>
                <c:pt idx="1254">
                  <c:v>4.2251886018522202E-4</c:v>
                </c:pt>
                <c:pt idx="1255">
                  <c:v>2.2308824770553839E-3</c:v>
                </c:pt>
                <c:pt idx="1256">
                  <c:v>1.3249139486173052E-3</c:v>
                </c:pt>
                <c:pt idx="1257">
                  <c:v>8.5602563833752981E-4</c:v>
                </c:pt>
                <c:pt idx="1258">
                  <c:v>1.199096255493853E-3</c:v>
                </c:pt>
                <c:pt idx="1259">
                  <c:v>6.33932121819569E-4</c:v>
                </c:pt>
                <c:pt idx="1260">
                  <c:v>2.7310504331154806E-3</c:v>
                </c:pt>
                <c:pt idx="1261">
                  <c:v>3.2412080706980092E-4</c:v>
                </c:pt>
                <c:pt idx="1262">
                  <c:v>1.4564195313861037E-7</c:v>
                </c:pt>
                <c:pt idx="1263">
                  <c:v>7.6924552041703004E-6</c:v>
                </c:pt>
                <c:pt idx="1264">
                  <c:v>6.695036505883293E-7</c:v>
                </c:pt>
                <c:pt idx="1265">
                  <c:v>5.7084161787997537E-4</c:v>
                </c:pt>
                <c:pt idx="1266">
                  <c:v>3.2223699401361973E-5</c:v>
                </c:pt>
                <c:pt idx="1267">
                  <c:v>5.7823409084158768E-4</c:v>
                </c:pt>
                <c:pt idx="1268">
                  <c:v>3.9103112639821381E-5</c:v>
                </c:pt>
                <c:pt idx="1269">
                  <c:v>1.8042760174870982E-5</c:v>
                </c:pt>
                <c:pt idx="1270">
                  <c:v>2.0691776896665094E-3</c:v>
                </c:pt>
                <c:pt idx="1271">
                  <c:v>7.6349298624408429E-5</c:v>
                </c:pt>
                <c:pt idx="1272">
                  <c:v>3.2627718907589677E-3</c:v>
                </c:pt>
                <c:pt idx="1273">
                  <c:v>4.7024738097227377E-4</c:v>
                </c:pt>
                <c:pt idx="1274">
                  <c:v>2.4024993792681819E-7</c:v>
                </c:pt>
                <c:pt idx="1275">
                  <c:v>7.4941333451609542E-6</c:v>
                </c:pt>
                <c:pt idx="1276">
                  <c:v>1.9406030314992017E-7</c:v>
                </c:pt>
                <c:pt idx="1277">
                  <c:v>3.9425974635492542E-6</c:v>
                </c:pt>
                <c:pt idx="1278">
                  <c:v>1.2587025903796649E-6</c:v>
                </c:pt>
                <c:pt idx="1279">
                  <c:v>4.44556960207613E-4</c:v>
                </c:pt>
                <c:pt idx="1280">
                  <c:v>5.5836074192934835E-6</c:v>
                </c:pt>
                <c:pt idx="1281">
                  <c:v>1.6511796632286686E-4</c:v>
                </c:pt>
                <c:pt idx="1282">
                  <c:v>2.8881269900327057E-4</c:v>
                </c:pt>
                <c:pt idx="1283">
                  <c:v>1.756315310138628E-4</c:v>
                </c:pt>
                <c:pt idx="1284">
                  <c:v>1.0214674133720164E-6</c:v>
                </c:pt>
                <c:pt idx="1285">
                  <c:v>7.9847320653487228E-4</c:v>
                </c:pt>
                <c:pt idx="1286">
                  <c:v>2.9854319231906802E-4</c:v>
                </c:pt>
                <c:pt idx="1287">
                  <c:v>2.0854408567443027E-4</c:v>
                </c:pt>
                <c:pt idx="1288">
                  <c:v>6.4232532186340085E-5</c:v>
                </c:pt>
                <c:pt idx="1289">
                  <c:v>1.3459002252700774E-7</c:v>
                </c:pt>
                <c:pt idx="1290">
                  <c:v>2.3992867847073691E-5</c:v>
                </c:pt>
                <c:pt idx="1291">
                  <c:v>6.8136692091786419E-6</c:v>
                </c:pt>
                <c:pt idx="1292">
                  <c:v>7.883975174721879E-8</c:v>
                </c:pt>
                <c:pt idx="1293">
                  <c:v>2.0017855442513313E-4</c:v>
                </c:pt>
                <c:pt idx="1294">
                  <c:v>1.904949342888434E-4</c:v>
                </c:pt>
                <c:pt idx="1295">
                  <c:v>2.8439349909284176E-6</c:v>
                </c:pt>
                <c:pt idx="1296">
                  <c:v>5.1010896713060504E-6</c:v>
                </c:pt>
                <c:pt idx="1297">
                  <c:v>4.093998740905595E-4</c:v>
                </c:pt>
                <c:pt idx="1298">
                  <c:v>6.4934949876647456E-7</c:v>
                </c:pt>
                <c:pt idx="1299">
                  <c:v>1.6455584029772624E-4</c:v>
                </c:pt>
                <c:pt idx="1300">
                  <c:v>1.082132152708503E-4</c:v>
                </c:pt>
                <c:pt idx="1301">
                  <c:v>3.4222942358481313E-5</c:v>
                </c:pt>
                <c:pt idx="1302">
                  <c:v>4.2432827331472614E-5</c:v>
                </c:pt>
                <c:pt idx="1303">
                  <c:v>1.321658060657112E-4</c:v>
                </c:pt>
                <c:pt idx="1304">
                  <c:v>6.2256100099436113E-5</c:v>
                </c:pt>
                <c:pt idx="1305">
                  <c:v>5.2424943348021428E-5</c:v>
                </c:pt>
                <c:pt idx="1306">
                  <c:v>2.9527769177387575E-5</c:v>
                </c:pt>
                <c:pt idx="1307">
                  <c:v>8.1087808952017221E-5</c:v>
                </c:pt>
                <c:pt idx="1308">
                  <c:v>3.9816545469169648E-4</c:v>
                </c:pt>
                <c:pt idx="1309">
                  <c:v>2.1416827478868717E-5</c:v>
                </c:pt>
                <c:pt idx="1310">
                  <c:v>6.1438034536678713E-4</c:v>
                </c:pt>
                <c:pt idx="1311">
                  <c:v>3.3140401087706948E-7</c:v>
                </c:pt>
                <c:pt idx="1312">
                  <c:v>2.7819247451475027E-5</c:v>
                </c:pt>
                <c:pt idx="1313">
                  <c:v>1.2503654006246554E-5</c:v>
                </c:pt>
                <c:pt idx="1314">
                  <c:v>1.0366779804388958E-8</c:v>
                </c:pt>
                <c:pt idx="1315">
                  <c:v>2.9188382433275006E-7</c:v>
                </c:pt>
                <c:pt idx="1316">
                  <c:v>8.9007259847051672E-6</c:v>
                </c:pt>
                <c:pt idx="1317">
                  <c:v>1.5295737409998025E-6</c:v>
                </c:pt>
                <c:pt idx="1318">
                  <c:v>1.537122886742145E-5</c:v>
                </c:pt>
                <c:pt idx="1319">
                  <c:v>4.5613535362792262E-6</c:v>
                </c:pt>
                <c:pt idx="1320">
                  <c:v>4.3533543908199184E-7</c:v>
                </c:pt>
                <c:pt idx="1321">
                  <c:v>6.9486701145293404E-6</c:v>
                </c:pt>
                <c:pt idx="1322">
                  <c:v>3.4949004143757741E-7</c:v>
                </c:pt>
                <c:pt idx="1323">
                  <c:v>8.4489693810887957E-5</c:v>
                </c:pt>
                <c:pt idx="1324">
                  <c:v>2.4969432425642278E-6</c:v>
                </c:pt>
                <c:pt idx="1325">
                  <c:v>2.1028879248911483E-7</c:v>
                </c:pt>
                <c:pt idx="1326">
                  <c:v>6.6990520102760922E-6</c:v>
                </c:pt>
                <c:pt idx="1327">
                  <c:v>5.2396132373918228E-5</c:v>
                </c:pt>
                <c:pt idx="1328">
                  <c:v>1.2588783017928596E-5</c:v>
                </c:pt>
                <c:pt idx="1329">
                  <c:v>6.9200365355034195E-6</c:v>
                </c:pt>
                <c:pt idx="1330">
                  <c:v>9.9807452182827933E-6</c:v>
                </c:pt>
                <c:pt idx="1331">
                  <c:v>1.2209341083884516E-4</c:v>
                </c:pt>
                <c:pt idx="1332">
                  <c:v>2.6167897513778871E-4</c:v>
                </c:pt>
                <c:pt idx="1333">
                  <c:v>5.3796652790810805E-5</c:v>
                </c:pt>
                <c:pt idx="1334">
                  <c:v>3.5227368981136017E-5</c:v>
                </c:pt>
                <c:pt idx="1335">
                  <c:v>1.1282171306123294E-4</c:v>
                </c:pt>
                <c:pt idx="1336">
                  <c:v>3.2723465565852856E-5</c:v>
                </c:pt>
                <c:pt idx="1337">
                  <c:v>8.3023393735982016E-3</c:v>
                </c:pt>
                <c:pt idx="1338">
                  <c:v>7.8401934369167516E-3</c:v>
                </c:pt>
                <c:pt idx="1339">
                  <c:v>6.1661582586797891E-3</c:v>
                </c:pt>
                <c:pt idx="1340">
                  <c:v>4.8392100805053975E-3</c:v>
                </c:pt>
                <c:pt idx="1341">
                  <c:v>5.2176293769756292E-3</c:v>
                </c:pt>
                <c:pt idx="1342">
                  <c:v>3.0314465990037994E-3</c:v>
                </c:pt>
                <c:pt idx="1343">
                  <c:v>7.3479988865385757E-3</c:v>
                </c:pt>
                <c:pt idx="1344">
                  <c:v>3.4204593969745403E-3</c:v>
                </c:pt>
                <c:pt idx="1345">
                  <c:v>1.1624115897417825E-2</c:v>
                </c:pt>
                <c:pt idx="1346">
                  <c:v>4.4051438541492951E-5</c:v>
                </c:pt>
                <c:pt idx="1347">
                  <c:v>5.0717756005710138E-5</c:v>
                </c:pt>
                <c:pt idx="1348">
                  <c:v>4.9403603331703141E-5</c:v>
                </c:pt>
                <c:pt idx="1349">
                  <c:v>4.4465437029343773E-5</c:v>
                </c:pt>
                <c:pt idx="1350">
                  <c:v>4.5006064185635855E-4</c:v>
                </c:pt>
                <c:pt idx="1351">
                  <c:v>3.5441850427106335E-5</c:v>
                </c:pt>
                <c:pt idx="1352">
                  <c:v>4.7906510880070668E-5</c:v>
                </c:pt>
                <c:pt idx="1353">
                  <c:v>7.306677502429929E-5</c:v>
                </c:pt>
                <c:pt idx="1354">
                  <c:v>4.350405442788386E-5</c:v>
                </c:pt>
                <c:pt idx="1355">
                  <c:v>6.979411032882245E-7</c:v>
                </c:pt>
                <c:pt idx="1356">
                  <c:v>2.9890534415375343E-5</c:v>
                </c:pt>
                <c:pt idx="1357">
                  <c:v>4.0332748353580318E-4</c:v>
                </c:pt>
                <c:pt idx="1358">
                  <c:v>2.3709997264744967E-6</c:v>
                </c:pt>
                <c:pt idx="1359">
                  <c:v>3.3367204599650795E-4</c:v>
                </c:pt>
                <c:pt idx="1360">
                  <c:v>1.8106025785792379E-4</c:v>
                </c:pt>
                <c:pt idx="1361">
                  <c:v>1.0331211139224523E-3</c:v>
                </c:pt>
                <c:pt idx="1362">
                  <c:v>3.2005323250468797E-4</c:v>
                </c:pt>
                <c:pt idx="1363">
                  <c:v>2.9503597915757082E-3</c:v>
                </c:pt>
                <c:pt idx="1364">
                  <c:v>3.9091336485050723E-4</c:v>
                </c:pt>
                <c:pt idx="1365">
                  <c:v>3.577648554024933E-4</c:v>
                </c:pt>
                <c:pt idx="1366">
                  <c:v>7.3647407446159577E-6</c:v>
                </c:pt>
                <c:pt idx="1367">
                  <c:v>1.0213514156597059E-5</c:v>
                </c:pt>
                <c:pt idx="1368">
                  <c:v>2.0188420511747844E-4</c:v>
                </c:pt>
                <c:pt idx="1369">
                  <c:v>7.7848572857217848E-4</c:v>
                </c:pt>
                <c:pt idx="1370">
                  <c:v>6.7975388349144738E-4</c:v>
                </c:pt>
                <c:pt idx="1371">
                  <c:v>7.0012332805791523E-4</c:v>
                </c:pt>
                <c:pt idx="1372">
                  <c:v>1.3606350581449153E-3</c:v>
                </c:pt>
                <c:pt idx="1373">
                  <c:v>1.9150707791163535E-3</c:v>
                </c:pt>
                <c:pt idx="1374">
                  <c:v>5.4734221198619859E-4</c:v>
                </c:pt>
                <c:pt idx="1375">
                  <c:v>3.8923960091777088E-4</c:v>
                </c:pt>
                <c:pt idx="1376">
                  <c:v>1.301341420414238E-4</c:v>
                </c:pt>
                <c:pt idx="1377">
                  <c:v>2.9699241141964634E-5</c:v>
                </c:pt>
                <c:pt idx="1378">
                  <c:v>6.8407704193167926E-7</c:v>
                </c:pt>
                <c:pt idx="1379">
                  <c:v>4.5275069729739953E-6</c:v>
                </c:pt>
                <c:pt idx="1380">
                  <c:v>1.4402528767084712E-4</c:v>
                </c:pt>
                <c:pt idx="1381">
                  <c:v>5.3142400434736841E-6</c:v>
                </c:pt>
                <c:pt idx="1382">
                  <c:v>1.7464467878664324E-5</c:v>
                </c:pt>
                <c:pt idx="1383">
                  <c:v>1.8335480656607238E-3</c:v>
                </c:pt>
                <c:pt idx="1384">
                  <c:v>1.271621081717751E-3</c:v>
                </c:pt>
                <c:pt idx="1385">
                  <c:v>1.1878613775235839E-3</c:v>
                </c:pt>
                <c:pt idx="1386">
                  <c:v>5.7616004182753609E-5</c:v>
                </c:pt>
                <c:pt idx="1387">
                  <c:v>3.989300908524955E-6</c:v>
                </c:pt>
                <c:pt idx="1388">
                  <c:v>8.0176159429250197E-5</c:v>
                </c:pt>
                <c:pt idx="1389">
                  <c:v>9.2199421717802073E-6</c:v>
                </c:pt>
                <c:pt idx="1390">
                  <c:v>9.5356256468246847E-6</c:v>
                </c:pt>
                <c:pt idx="1391">
                  <c:v>2.2437138725198534E-4</c:v>
                </c:pt>
                <c:pt idx="1392">
                  <c:v>2.4788875090555576E-4</c:v>
                </c:pt>
                <c:pt idx="1393">
                  <c:v>2.9161333425343523E-4</c:v>
                </c:pt>
                <c:pt idx="1394">
                  <c:v>5.3945087375257845E-4</c:v>
                </c:pt>
                <c:pt idx="1395">
                  <c:v>3.0449646115133502E-4</c:v>
                </c:pt>
                <c:pt idx="1396">
                  <c:v>4.4285795661037721E-5</c:v>
                </c:pt>
                <c:pt idx="1397">
                  <c:v>8.7883590331812959E-5</c:v>
                </c:pt>
                <c:pt idx="1398">
                  <c:v>2.568098577977091E-4</c:v>
                </c:pt>
                <c:pt idx="1399">
                  <c:v>2.8413623237230428E-4</c:v>
                </c:pt>
                <c:pt idx="1400">
                  <c:v>3.9627190299882243E-4</c:v>
                </c:pt>
                <c:pt idx="1401">
                  <c:v>1.1540602952138325E-5</c:v>
                </c:pt>
                <c:pt idx="1402">
                  <c:v>5.8493266150354706E-4</c:v>
                </c:pt>
                <c:pt idx="1403">
                  <c:v>4.3065017380080048E-6</c:v>
                </c:pt>
                <c:pt idx="1404">
                  <c:v>6.1414316346771727E-6</c:v>
                </c:pt>
                <c:pt idx="1405">
                  <c:v>2.1444495243424176E-6</c:v>
                </c:pt>
                <c:pt idx="1406">
                  <c:v>1.2118641110018983E-4</c:v>
                </c:pt>
                <c:pt idx="1407">
                  <c:v>1.0184706351031513E-5</c:v>
                </c:pt>
                <c:pt idx="1408">
                  <c:v>4.946163779866459E-6</c:v>
                </c:pt>
                <c:pt idx="1409">
                  <c:v>1.5557965916202966E-6</c:v>
                </c:pt>
                <c:pt idx="1410">
                  <c:v>1.3183052069981005E-4</c:v>
                </c:pt>
                <c:pt idx="1411">
                  <c:v>8.3361996813019316E-7</c:v>
                </c:pt>
                <c:pt idx="1412">
                  <c:v>1.4699040198080238E-4</c:v>
                </c:pt>
                <c:pt idx="1413">
                  <c:v>4.2438326944762753E-4</c:v>
                </c:pt>
                <c:pt idx="1414">
                  <c:v>3.7435634098024426E-4</c:v>
                </c:pt>
                <c:pt idx="1415">
                  <c:v>1.5982875327657034E-4</c:v>
                </c:pt>
                <c:pt idx="1416">
                  <c:v>3.2988593232024217E-5</c:v>
                </c:pt>
                <c:pt idx="1417">
                  <c:v>2.366955296277535E-6</c:v>
                </c:pt>
                <c:pt idx="1418">
                  <c:v>7.0808223004603492E-4</c:v>
                </c:pt>
                <c:pt idx="1419">
                  <c:v>6.0504980151135845E-3</c:v>
                </c:pt>
                <c:pt idx="1420">
                  <c:v>2.4088514977152605E-4</c:v>
                </c:pt>
                <c:pt idx="1421">
                  <c:v>7.1578919771174395E-3</c:v>
                </c:pt>
                <c:pt idx="1422">
                  <c:v>4.8704649209059199E-5</c:v>
                </c:pt>
                <c:pt idx="1423">
                  <c:v>4.5970204614602167E-5</c:v>
                </c:pt>
                <c:pt idx="1424">
                  <c:v>4.4896667065626706E-5</c:v>
                </c:pt>
                <c:pt idx="1425">
                  <c:v>1.8705986629803727E-2</c:v>
                </c:pt>
                <c:pt idx="1426">
                  <c:v>1.7450780175236161E-2</c:v>
                </c:pt>
                <c:pt idx="1427">
                  <c:v>1.4470708193987934E-2</c:v>
                </c:pt>
                <c:pt idx="1428">
                  <c:v>1.8337025929838404E-4</c:v>
                </c:pt>
                <c:pt idx="1429">
                  <c:v>1.3445967004529664E-4</c:v>
                </c:pt>
                <c:pt idx="1430">
                  <c:v>9.724673474591517E-4</c:v>
                </c:pt>
                <c:pt idx="1431">
                  <c:v>1.4985138846978095E-3</c:v>
                </c:pt>
                <c:pt idx="1432">
                  <c:v>1.3665445164320192E-3</c:v>
                </c:pt>
                <c:pt idx="1433">
                  <c:v>1.4565817241691504E-3</c:v>
                </c:pt>
                <c:pt idx="1434">
                  <c:v>1.6098830157502187E-3</c:v>
                </c:pt>
                <c:pt idx="1435">
                  <c:v>1.3663019096635576E-4</c:v>
                </c:pt>
                <c:pt idx="1436">
                  <c:v>1.4403900621306394E-4</c:v>
                </c:pt>
                <c:pt idx="1437">
                  <c:v>5.7242508173273971E-4</c:v>
                </c:pt>
                <c:pt idx="1438">
                  <c:v>5.633404220671608E-4</c:v>
                </c:pt>
                <c:pt idx="1439">
                  <c:v>1.4912219387003514E-4</c:v>
                </c:pt>
                <c:pt idx="1440">
                  <c:v>1.0281329833817057E-6</c:v>
                </c:pt>
                <c:pt idx="1441">
                  <c:v>2.0087599493805948E-6</c:v>
                </c:pt>
                <c:pt idx="1442">
                  <c:v>4.5526426930723002E-6</c:v>
                </c:pt>
                <c:pt idx="1443">
                  <c:v>1.4155975913132942E-5</c:v>
                </c:pt>
                <c:pt idx="1444">
                  <c:v>3.0973532567478178E-5</c:v>
                </c:pt>
                <c:pt idx="1445">
                  <c:v>4.5760197365588047E-5</c:v>
                </c:pt>
                <c:pt idx="1446">
                  <c:v>2.9819845881998286E-5</c:v>
                </c:pt>
                <c:pt idx="1447">
                  <c:v>3.6003077486567151E-5</c:v>
                </c:pt>
                <c:pt idx="1448">
                  <c:v>3.0993244130935261E-5</c:v>
                </c:pt>
                <c:pt idx="1449">
                  <c:v>3.3328626801076432E-5</c:v>
                </c:pt>
                <c:pt idx="1450">
                  <c:v>2.5198996307480224E-5</c:v>
                </c:pt>
                <c:pt idx="1451">
                  <c:v>4.1574656630004254E-5</c:v>
                </c:pt>
                <c:pt idx="1452">
                  <c:v>1.1248634397677474E-4</c:v>
                </c:pt>
                <c:pt idx="1453">
                  <c:v>6.6731946046691583E-5</c:v>
                </c:pt>
                <c:pt idx="1454">
                  <c:v>4.8558676922580094E-5</c:v>
                </c:pt>
                <c:pt idx="1455">
                  <c:v>2.3596226596831642E-4</c:v>
                </c:pt>
                <c:pt idx="1456">
                  <c:v>5.3667575948463821E-5</c:v>
                </c:pt>
                <c:pt idx="1457">
                  <c:v>9.8077501112382062E-5</c:v>
                </c:pt>
                <c:pt idx="1458">
                  <c:v>8.6175692790885738E-8</c:v>
                </c:pt>
                <c:pt idx="1459">
                  <c:v>9.1686053994765272E-5</c:v>
                </c:pt>
                <c:pt idx="1460">
                  <c:v>1.7641034676287002E-4</c:v>
                </c:pt>
                <c:pt idx="1461">
                  <c:v>1.5490106003140101E-4</c:v>
                </c:pt>
                <c:pt idx="1462">
                  <c:v>1.3840358780750544E-4</c:v>
                </c:pt>
                <c:pt idx="1463">
                  <c:v>9.9615045045561737E-5</c:v>
                </c:pt>
                <c:pt idx="1464">
                  <c:v>3.3902339675310697E-4</c:v>
                </c:pt>
                <c:pt idx="1465">
                  <c:v>3.7650146634140002E-4</c:v>
                </c:pt>
                <c:pt idx="1466">
                  <c:v>2.4861863530291323E-4</c:v>
                </c:pt>
                <c:pt idx="1467">
                  <c:v>2.3842471520824611E-4</c:v>
                </c:pt>
                <c:pt idx="1468">
                  <c:v>1.0258319380918664E-4</c:v>
                </c:pt>
                <c:pt idx="1469">
                  <c:v>4.9836332753812875E-5</c:v>
                </c:pt>
                <c:pt idx="1470">
                  <c:v>7.3725026199050419E-5</c:v>
                </c:pt>
                <c:pt idx="1471">
                  <c:v>4.8211233710365693E-5</c:v>
                </c:pt>
                <c:pt idx="1472">
                  <c:v>6.4877813343124739E-5</c:v>
                </c:pt>
                <c:pt idx="1473">
                  <c:v>6.3875546885554726E-5</c:v>
                </c:pt>
                <c:pt idx="1474">
                  <c:v>4.0177920089541928E-5</c:v>
                </c:pt>
                <c:pt idx="1475">
                  <c:v>4.9866301930035623E-4</c:v>
                </c:pt>
                <c:pt idx="1476">
                  <c:v>4.989532712752991E-4</c:v>
                </c:pt>
                <c:pt idx="1477">
                  <c:v>5.4197323655606018E-4</c:v>
                </c:pt>
                <c:pt idx="1478">
                  <c:v>1.6923815848822281E-3</c:v>
                </c:pt>
                <c:pt idx="1479">
                  <c:v>2.4782892336969376E-4</c:v>
                </c:pt>
                <c:pt idx="1480">
                  <c:v>2.6569756925025827E-4</c:v>
                </c:pt>
                <c:pt idx="1481">
                  <c:v>7.3455863165641626E-4</c:v>
                </c:pt>
                <c:pt idx="1482">
                  <c:v>1.1161932801307794E-4</c:v>
                </c:pt>
                <c:pt idx="1483">
                  <c:v>9.1128490348822743E-5</c:v>
                </c:pt>
                <c:pt idx="1484">
                  <c:v>8.4830442623168477E-5</c:v>
                </c:pt>
                <c:pt idx="1485">
                  <c:v>3.8414211697297527E-4</c:v>
                </c:pt>
                <c:pt idx="1486">
                  <c:v>8.5985741343082338E-5</c:v>
                </c:pt>
                <c:pt idx="1487">
                  <c:v>9.7890584669411775E-5</c:v>
                </c:pt>
                <c:pt idx="1488">
                  <c:v>1.121581052950191E-4</c:v>
                </c:pt>
                <c:pt idx="1489">
                  <c:v>1.3120052755071134E-6</c:v>
                </c:pt>
                <c:pt idx="1490">
                  <c:v>2.9317018217910512E-6</c:v>
                </c:pt>
                <c:pt idx="1491">
                  <c:v>1.4067655156212349E-3</c:v>
                </c:pt>
                <c:pt idx="1492">
                  <c:v>2.4266994164497374E-4</c:v>
                </c:pt>
                <c:pt idx="1493">
                  <c:v>1.5928695257582674E-5</c:v>
                </c:pt>
                <c:pt idx="1494">
                  <c:v>3.0757645763220746E-5</c:v>
                </c:pt>
                <c:pt idx="1495">
                  <c:v>2.4930096934788613E-5</c:v>
                </c:pt>
                <c:pt idx="1496">
                  <c:v>5.2311009725942105E-5</c:v>
                </c:pt>
                <c:pt idx="1497">
                  <c:v>6.9079520706050781E-5</c:v>
                </c:pt>
                <c:pt idx="1498">
                  <c:v>7.4654567903079465E-6</c:v>
                </c:pt>
                <c:pt idx="1499">
                  <c:v>8.4470525410973668E-4</c:v>
                </c:pt>
                <c:pt idx="1500">
                  <c:v>2.076277753271823E-3</c:v>
                </c:pt>
                <c:pt idx="1501">
                  <c:v>6.4597506369136535E-4</c:v>
                </c:pt>
                <c:pt idx="1502">
                  <c:v>5.7264997947905355E-5</c:v>
                </c:pt>
                <c:pt idx="1503">
                  <c:v>1.5229137680713579E-6</c:v>
                </c:pt>
                <c:pt idx="1504">
                  <c:v>8.0989185841052745E-6</c:v>
                </c:pt>
                <c:pt idx="1505">
                  <c:v>8.3361063906457722E-6</c:v>
                </c:pt>
                <c:pt idx="1506">
                  <c:v>3.1202531759009862E-5</c:v>
                </c:pt>
                <c:pt idx="1507">
                  <c:v>1.8856585836087231E-4</c:v>
                </c:pt>
                <c:pt idx="1508">
                  <c:v>4.7278122253645601E-6</c:v>
                </c:pt>
                <c:pt idx="1509">
                  <c:v>1.123489800784338E-5</c:v>
                </c:pt>
                <c:pt idx="1510">
                  <c:v>1.9208613142575575E-6</c:v>
                </c:pt>
                <c:pt idx="1511">
                  <c:v>1.0292931040677867E-4</c:v>
                </c:pt>
                <c:pt idx="1512">
                  <c:v>8.3106739944735909E-5</c:v>
                </c:pt>
                <c:pt idx="1513">
                  <c:v>8.0189133539989885E-5</c:v>
                </c:pt>
                <c:pt idx="1514">
                  <c:v>4.8039143667093249E-5</c:v>
                </c:pt>
                <c:pt idx="1515">
                  <c:v>6.1301039517656388E-5</c:v>
                </c:pt>
                <c:pt idx="1516">
                  <c:v>3.52070898003755E-5</c:v>
                </c:pt>
                <c:pt idx="1517">
                  <c:v>4.1212196796128179E-5</c:v>
                </c:pt>
                <c:pt idx="1518">
                  <c:v>4.0012337891958942E-5</c:v>
                </c:pt>
                <c:pt idx="1519">
                  <c:v>2.7436048705839064E-5</c:v>
                </c:pt>
                <c:pt idx="1520">
                  <c:v>1.7678277892444423E-5</c:v>
                </c:pt>
                <c:pt idx="1521">
                  <c:v>3.1126846046839583E-6</c:v>
                </c:pt>
                <c:pt idx="1522">
                  <c:v>1.4908896288719028E-5</c:v>
                </c:pt>
                <c:pt idx="1523">
                  <c:v>2.1758607877299804E-5</c:v>
                </c:pt>
                <c:pt idx="1524">
                  <c:v>3.7177163233271885E-6</c:v>
                </c:pt>
                <c:pt idx="1525">
                  <c:v>1.4550349184037979E-4</c:v>
                </c:pt>
                <c:pt idx="1526">
                  <c:v>1.8470467947322305E-4</c:v>
                </c:pt>
                <c:pt idx="1527">
                  <c:v>4.2832531060215477E-6</c:v>
                </c:pt>
                <c:pt idx="1528">
                  <c:v>1.1047971824913951E-5</c:v>
                </c:pt>
                <c:pt idx="1529">
                  <c:v>4.1357825777624415E-6</c:v>
                </c:pt>
                <c:pt idx="1530">
                  <c:v>6.120503409483279E-6</c:v>
                </c:pt>
                <c:pt idx="1531">
                  <c:v>1.031521026546529E-4</c:v>
                </c:pt>
                <c:pt idx="1532">
                  <c:v>2.4755278485644641E-6</c:v>
                </c:pt>
                <c:pt idx="1533">
                  <c:v>4.5699738994980888E-4</c:v>
                </c:pt>
                <c:pt idx="1534">
                  <c:v>2.769613278290837E-4</c:v>
                </c:pt>
                <c:pt idx="1535">
                  <c:v>2.0717599627929142E-7</c:v>
                </c:pt>
                <c:pt idx="1536">
                  <c:v>1.9556634130519408E-7</c:v>
                </c:pt>
                <c:pt idx="1537">
                  <c:v>6.0650555095174787E-7</c:v>
                </c:pt>
                <c:pt idx="1538">
                  <c:v>1.3224548905394612E-3</c:v>
                </c:pt>
                <c:pt idx="1539">
                  <c:v>2.5191230146988711E-4</c:v>
                </c:pt>
                <c:pt idx="1540">
                  <c:v>2.0504914591823689E-4</c:v>
                </c:pt>
                <c:pt idx="1541">
                  <c:v>1.9810024619737311E-4</c:v>
                </c:pt>
                <c:pt idx="1542">
                  <c:v>1.0461962951228581E-3</c:v>
                </c:pt>
                <c:pt idx="1543">
                  <c:v>1.8967274686610685E-4</c:v>
                </c:pt>
                <c:pt idx="1544">
                  <c:v>1.23854226506521E-3</c:v>
                </c:pt>
                <c:pt idx="1545">
                  <c:v>1.3815125310649677E-3</c:v>
                </c:pt>
                <c:pt idx="1546">
                  <c:v>9.0062932916225617E-4</c:v>
                </c:pt>
                <c:pt idx="1547">
                  <c:v>7.7351126012933339E-4</c:v>
                </c:pt>
                <c:pt idx="1548">
                  <c:v>5.6353446468176971E-4</c:v>
                </c:pt>
                <c:pt idx="1549">
                  <c:v>1.0781878932516883E-3</c:v>
                </c:pt>
                <c:pt idx="1550">
                  <c:v>1.0070835679991097E-3</c:v>
                </c:pt>
                <c:pt idx="1551">
                  <c:v>4.7420039081391664E-4</c:v>
                </c:pt>
                <c:pt idx="1552">
                  <c:v>3.1283921349012318E-4</c:v>
                </c:pt>
                <c:pt idx="1553">
                  <c:v>5.0521033420919273E-4</c:v>
                </c:pt>
                <c:pt idx="1554">
                  <c:v>5.8368029907630262E-4</c:v>
                </c:pt>
                <c:pt idx="1555">
                  <c:v>2.1805050462612851E-6</c:v>
                </c:pt>
                <c:pt idx="1556">
                  <c:v>5.3109008017107291E-7</c:v>
                </c:pt>
                <c:pt idx="1557">
                  <c:v>6.2820074607092771E-6</c:v>
                </c:pt>
                <c:pt idx="1558">
                  <c:v>5.6976816751524187E-6</c:v>
                </c:pt>
                <c:pt idx="1559">
                  <c:v>2.1105413348621407E-3</c:v>
                </c:pt>
                <c:pt idx="1560">
                  <c:v>3.9311428442022449E-3</c:v>
                </c:pt>
                <c:pt idx="1561">
                  <c:v>2.9744180588369682E-3</c:v>
                </c:pt>
                <c:pt idx="1562">
                  <c:v>2.0437422958642881E-4</c:v>
                </c:pt>
                <c:pt idx="1563">
                  <c:v>6.2740111882538354E-4</c:v>
                </c:pt>
                <c:pt idx="1564">
                  <c:v>9.0053881730305565E-3</c:v>
                </c:pt>
                <c:pt idx="1565">
                  <c:v>1.6708050803362798E-3</c:v>
                </c:pt>
                <c:pt idx="1566">
                  <c:v>1.0678585228522332E-3</c:v>
                </c:pt>
                <c:pt idx="1567">
                  <c:v>5.8075684595843931E-5</c:v>
                </c:pt>
                <c:pt idx="1568">
                  <c:v>1.7551711300781754E-7</c:v>
                </c:pt>
                <c:pt idx="1569">
                  <c:v>3.0961185896892339E-5</c:v>
                </c:pt>
                <c:pt idx="1570">
                  <c:v>2.5027154087734242E-4</c:v>
                </c:pt>
                <c:pt idx="1571">
                  <c:v>2.393964907553626E-4</c:v>
                </c:pt>
                <c:pt idx="1572">
                  <c:v>1.1455950612349456E-3</c:v>
                </c:pt>
                <c:pt idx="1573">
                  <c:v>3.4117267972323868E-4</c:v>
                </c:pt>
                <c:pt idx="1574">
                  <c:v>1.2180359651202401E-3</c:v>
                </c:pt>
                <c:pt idx="1575">
                  <c:v>2.880301574636105E-4</c:v>
                </c:pt>
                <c:pt idx="1576">
                  <c:v>2.6543905102369543E-4</c:v>
                </c:pt>
                <c:pt idx="1577">
                  <c:v>2.4953287420941656E-4</c:v>
                </c:pt>
                <c:pt idx="1578">
                  <c:v>3.848755871731575E-4</c:v>
                </c:pt>
                <c:pt idx="1579">
                  <c:v>6.7624215741007897E-4</c:v>
                </c:pt>
                <c:pt idx="1580">
                  <c:v>7.3160577572668663E-4</c:v>
                </c:pt>
                <c:pt idx="1581">
                  <c:v>2.4529573745252216E-6</c:v>
                </c:pt>
                <c:pt idx="1582">
                  <c:v>1.8354257560163631E-6</c:v>
                </c:pt>
                <c:pt idx="1583">
                  <c:v>4.1563085792175937E-7</c:v>
                </c:pt>
                <c:pt idx="1584">
                  <c:v>8.8278672493077259E-7</c:v>
                </c:pt>
                <c:pt idx="1585">
                  <c:v>2.1553278225747717E-5</c:v>
                </c:pt>
                <c:pt idx="1586">
                  <c:v>6.8233554566642671E-5</c:v>
                </c:pt>
                <c:pt idx="1587">
                  <c:v>1.249710470892617E-4</c:v>
                </c:pt>
                <c:pt idx="1588">
                  <c:v>2.3203149637301701E-6</c:v>
                </c:pt>
                <c:pt idx="1589">
                  <c:v>9.7541037586662861E-6</c:v>
                </c:pt>
                <c:pt idx="1590">
                  <c:v>6.9554215601150955E-6</c:v>
                </c:pt>
                <c:pt idx="1591">
                  <c:v>3.5377834353021701E-5</c:v>
                </c:pt>
                <c:pt idx="1592">
                  <c:v>7.0549306377626747E-10</c:v>
                </c:pt>
                <c:pt idx="1593">
                  <c:v>1.2325967199752006E-6</c:v>
                </c:pt>
                <c:pt idx="1594">
                  <c:v>1.3980849622386249E-6</c:v>
                </c:pt>
                <c:pt idx="1595">
                  <c:v>2.9578515236235636E-4</c:v>
                </c:pt>
                <c:pt idx="1596">
                  <c:v>5.4086155911588812E-5</c:v>
                </c:pt>
                <c:pt idx="1597">
                  <c:v>5.0534024002960963E-5</c:v>
                </c:pt>
                <c:pt idx="1598">
                  <c:v>5.9662755486028905E-5</c:v>
                </c:pt>
                <c:pt idx="1599">
                  <c:v>3.5951871687768315E-5</c:v>
                </c:pt>
                <c:pt idx="1600">
                  <c:v>2.0081168907159855E-5</c:v>
                </c:pt>
                <c:pt idx="1601">
                  <c:v>3.1386875081563473E-5</c:v>
                </c:pt>
                <c:pt idx="1602">
                  <c:v>4.5443245159288248E-5</c:v>
                </c:pt>
                <c:pt idx="1603">
                  <c:v>3.6354271464391227E-5</c:v>
                </c:pt>
                <c:pt idx="1604">
                  <c:v>3.7205600416308516E-5</c:v>
                </c:pt>
                <c:pt idx="1605">
                  <c:v>4.9578800203091315E-5</c:v>
                </c:pt>
                <c:pt idx="1606">
                  <c:v>2.7775660803272016E-5</c:v>
                </c:pt>
                <c:pt idx="1607">
                  <c:v>3.6886875643888974E-5</c:v>
                </c:pt>
                <c:pt idx="1608">
                  <c:v>6.0677131488458856E-5</c:v>
                </c:pt>
                <c:pt idx="1609">
                  <c:v>5.467286372784859E-5</c:v>
                </c:pt>
                <c:pt idx="1610">
                  <c:v>6.7182094330576819E-5</c:v>
                </c:pt>
                <c:pt idx="1611">
                  <c:v>3.6968692206189302E-4</c:v>
                </c:pt>
                <c:pt idx="1612">
                  <c:v>4.8013214761986395E-5</c:v>
                </c:pt>
                <c:pt idx="1613">
                  <c:v>3.5108997393836301E-5</c:v>
                </c:pt>
                <c:pt idx="1614">
                  <c:v>1.0447803857457616E-3</c:v>
                </c:pt>
                <c:pt idx="1615">
                  <c:v>4.8701538870958648E-4</c:v>
                </c:pt>
                <c:pt idx="1616">
                  <c:v>5.7932620615127868E-4</c:v>
                </c:pt>
                <c:pt idx="1617">
                  <c:v>8.6656320001338502E-5</c:v>
                </c:pt>
                <c:pt idx="1618">
                  <c:v>4.2943355004006105E-3</c:v>
                </c:pt>
                <c:pt idx="1619">
                  <c:v>3.9158283491265026E-3</c:v>
                </c:pt>
                <c:pt idx="1620">
                  <c:v>4.1016343782430504E-3</c:v>
                </c:pt>
                <c:pt idx="1621">
                  <c:v>8.0533220249578395E-3</c:v>
                </c:pt>
                <c:pt idx="1622">
                  <c:v>7.9953887580923831E-3</c:v>
                </c:pt>
                <c:pt idx="1623">
                  <c:v>2.5143787736107955E-3</c:v>
                </c:pt>
                <c:pt idx="1624">
                  <c:v>2.2389484090625376E-4</c:v>
                </c:pt>
                <c:pt idx="1625">
                  <c:v>1.0056116746846155E-5</c:v>
                </c:pt>
                <c:pt idx="1626">
                  <c:v>5.5951345575513153E-4</c:v>
                </c:pt>
                <c:pt idx="1627">
                  <c:v>2.3736889858211408E-4</c:v>
                </c:pt>
                <c:pt idx="1628">
                  <c:v>3.2728621936921017E-4</c:v>
                </c:pt>
                <c:pt idx="1629">
                  <c:v>9.6799077289964677E-5</c:v>
                </c:pt>
                <c:pt idx="1630">
                  <c:v>4.7177186181840353E-3</c:v>
                </c:pt>
                <c:pt idx="1631">
                  <c:v>1.9723838434670358E-4</c:v>
                </c:pt>
                <c:pt idx="1632">
                  <c:v>7.274537147371567E-4</c:v>
                </c:pt>
                <c:pt idx="1633">
                  <c:v>2.3387698657638246E-4</c:v>
                </c:pt>
                <c:pt idx="1634">
                  <c:v>1.8539621060145819E-5</c:v>
                </c:pt>
                <c:pt idx="1635">
                  <c:v>1.7611063996655067E-5</c:v>
                </c:pt>
                <c:pt idx="1636">
                  <c:v>1.1099623883260772E-8</c:v>
                </c:pt>
                <c:pt idx="1637">
                  <c:v>2.9350220643401815E-8</c:v>
                </c:pt>
                <c:pt idx="1638">
                  <c:v>8.9730427424975079E-6</c:v>
                </c:pt>
                <c:pt idx="1639">
                  <c:v>9.6493689245605489E-7</c:v>
                </c:pt>
                <c:pt idx="1640">
                  <c:v>7.4883803388337834E-6</c:v>
                </c:pt>
                <c:pt idx="1641">
                  <c:v>6.1400808231457417E-3</c:v>
                </c:pt>
                <c:pt idx="1642">
                  <c:v>1.2231520019677453E-2</c:v>
                </c:pt>
                <c:pt idx="1643">
                  <c:v>7.4757536753481952E-4</c:v>
                </c:pt>
                <c:pt idx="1644">
                  <c:v>1.8331601216175055E-3</c:v>
                </c:pt>
                <c:pt idx="1645">
                  <c:v>5.0809525034395918E-3</c:v>
                </c:pt>
                <c:pt idx="1646">
                  <c:v>4.159599582021745E-3</c:v>
                </c:pt>
                <c:pt idx="1647">
                  <c:v>7.6587021550287588E-3</c:v>
                </c:pt>
                <c:pt idx="1648">
                  <c:v>1.0383675056364592E-2</c:v>
                </c:pt>
              </c:numCache>
            </c:numRef>
          </c:val>
          <c:extLst>
            <c:ext xmlns:c16="http://schemas.microsoft.com/office/drawing/2014/chart" uri="{C3380CC4-5D6E-409C-BE32-E72D297353CC}">
              <c16:uniqueId val="{00000001-EB18-4E0F-8CF3-9285F236C2D1}"/>
            </c:ext>
          </c:extLst>
        </c:ser>
        <c:dLbls>
          <c:showLegendKey val="0"/>
          <c:showVal val="0"/>
          <c:showCatName val="0"/>
          <c:showSerName val="0"/>
          <c:showPercent val="0"/>
          <c:showBubbleSize val="0"/>
        </c:dLbls>
        <c:gapWidth val="150"/>
        <c:axId val="1910288704"/>
        <c:axId val="1910275744"/>
      </c:barChart>
      <c:catAx>
        <c:axId val="1910288704"/>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910275744"/>
        <c:crosses val="autoZero"/>
        <c:auto val="1"/>
        <c:lblAlgn val="ctr"/>
        <c:lblOffset val="100"/>
        <c:noMultiLvlLbl val="0"/>
      </c:catAx>
      <c:valAx>
        <c:axId val="1910275744"/>
        <c:scaling>
          <c:orientation val="minMax"/>
        </c:scaling>
        <c:delete val="0"/>
        <c:axPos val="l"/>
        <c:majorGridlines/>
        <c:title>
          <c:tx>
            <c:rich>
              <a:bodyPr/>
              <a:lstStyle/>
              <a:p>
                <a:pPr>
                  <a:defRPr/>
                </a:pPr>
                <a:r>
                  <a:rPr lang="en-US"/>
                  <a:t>Cook's Distance</a:t>
                </a:r>
              </a:p>
            </c:rich>
          </c:tx>
          <c:overlay val="0"/>
        </c:title>
        <c:numFmt formatCode="0.0E+00" sourceLinked="0"/>
        <c:majorTickMark val="out"/>
        <c:minorTickMark val="none"/>
        <c:tickLblPos val="nextTo"/>
        <c:crossAx val="1910288704"/>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Studentized Residuals vs. Leverage</a:t>
            </a:r>
          </a:p>
        </c:rich>
      </c:tx>
      <c:overlay val="0"/>
      <c:spPr>
        <a:solidFill>
          <a:srgbClr val="CAEDFB"/>
        </a:solidFill>
      </c:spPr>
    </c:title>
    <c:autoTitleDeleted val="0"/>
    <c:plotArea>
      <c:layout/>
      <c:scatterChart>
        <c:scatterStyle val="lineMarker"/>
        <c:varyColors val="0"/>
        <c:ser>
          <c:idx val="0"/>
          <c:order val="0"/>
          <c:tx>
            <c:v>Studentized Residuals vs. Leverage</c:v>
          </c:tx>
          <c:spPr>
            <a:ln w="38100">
              <a:noFill/>
            </a:ln>
          </c:spPr>
          <c:marker>
            <c:symbol val="diamond"/>
            <c:size val="4"/>
          </c:marker>
          <c:xVal>
            <c:numRef>
              <c:f>Regression!RegChartLeverage</c:f>
              <c:numCache>
                <c:formatCode>0.0000</c:formatCode>
                <c:ptCount val="1649"/>
                <c:pt idx="0">
                  <c:v>1.7851253748528771E-2</c:v>
                </c:pt>
                <c:pt idx="1">
                  <c:v>9.9846163576449015E-3</c:v>
                </c:pt>
                <c:pt idx="2">
                  <c:v>9.6541680290996631E-3</c:v>
                </c:pt>
                <c:pt idx="3">
                  <c:v>1.0187608617172437E-2</c:v>
                </c:pt>
                <c:pt idx="4">
                  <c:v>9.7370208614537511E-3</c:v>
                </c:pt>
                <c:pt idx="5">
                  <c:v>1.1334675092175802E-2</c:v>
                </c:pt>
                <c:pt idx="6">
                  <c:v>1.2079114920727519E-2</c:v>
                </c:pt>
                <c:pt idx="7">
                  <c:v>1.0962552971957265E-2</c:v>
                </c:pt>
                <c:pt idx="8">
                  <c:v>9.8386978671926445E-3</c:v>
                </c:pt>
                <c:pt idx="9">
                  <c:v>1.0973553692655309E-2</c:v>
                </c:pt>
                <c:pt idx="10">
                  <c:v>1.2322756777382652E-2</c:v>
                </c:pt>
                <c:pt idx="11">
                  <c:v>2.4904430174000611E-2</c:v>
                </c:pt>
                <c:pt idx="12">
                  <c:v>1.5578222313071221E-2</c:v>
                </c:pt>
                <c:pt idx="13">
                  <c:v>7.2861478846260916E-2</c:v>
                </c:pt>
                <c:pt idx="14">
                  <c:v>1.2104725411541607E-2</c:v>
                </c:pt>
                <c:pt idx="15">
                  <c:v>1.4823311385464185E-2</c:v>
                </c:pt>
                <c:pt idx="16">
                  <c:v>2.1506092068875864E-3</c:v>
                </c:pt>
                <c:pt idx="17">
                  <c:v>2.7687492846897831E-3</c:v>
                </c:pt>
                <c:pt idx="18">
                  <c:v>2.0636707092227887E-3</c:v>
                </c:pt>
                <c:pt idx="19">
                  <c:v>1.9771329887555986E-3</c:v>
                </c:pt>
                <c:pt idx="20">
                  <c:v>1.8419132175363571E-3</c:v>
                </c:pt>
                <c:pt idx="21">
                  <c:v>2.3930360764884535E-3</c:v>
                </c:pt>
                <c:pt idx="22">
                  <c:v>2.177758101041794E-3</c:v>
                </c:pt>
                <c:pt idx="23">
                  <c:v>3.6461737426512052E-3</c:v>
                </c:pt>
                <c:pt idx="24">
                  <c:v>3.7466233132330993E-3</c:v>
                </c:pt>
                <c:pt idx="25">
                  <c:v>6.5689218620745855E-3</c:v>
                </c:pt>
                <c:pt idx="26">
                  <c:v>4.2386822486423677E-3</c:v>
                </c:pt>
                <c:pt idx="27">
                  <c:v>3.8076642156202297E-3</c:v>
                </c:pt>
                <c:pt idx="28">
                  <c:v>3.9781024066240702E-3</c:v>
                </c:pt>
                <c:pt idx="29">
                  <c:v>3.8444758167366618E-3</c:v>
                </c:pt>
                <c:pt idx="30">
                  <c:v>3.8907700242367402E-3</c:v>
                </c:pt>
                <c:pt idx="31">
                  <c:v>3.7369225522466158E-3</c:v>
                </c:pt>
                <c:pt idx="32">
                  <c:v>5.5199787668661253E-3</c:v>
                </c:pt>
                <c:pt idx="33">
                  <c:v>4.2187722458475766E-3</c:v>
                </c:pt>
                <c:pt idx="34">
                  <c:v>3.8999380712872065E-3</c:v>
                </c:pt>
                <c:pt idx="35">
                  <c:v>3.6730476362332965E-3</c:v>
                </c:pt>
                <c:pt idx="36">
                  <c:v>3.4188829438083377E-3</c:v>
                </c:pt>
                <c:pt idx="37">
                  <c:v>3.0000982138042322E-3</c:v>
                </c:pt>
                <c:pt idx="38">
                  <c:v>3.1463635390373522E-3</c:v>
                </c:pt>
                <c:pt idx="39">
                  <c:v>1.4933002658110839E-2</c:v>
                </c:pt>
                <c:pt idx="40">
                  <c:v>1.3495102937852161E-2</c:v>
                </c:pt>
                <c:pt idx="41">
                  <c:v>3.2479000489967595E-3</c:v>
                </c:pt>
                <c:pt idx="42">
                  <c:v>3.8762380880403343E-3</c:v>
                </c:pt>
                <c:pt idx="43">
                  <c:v>6.3858320703487573E-3</c:v>
                </c:pt>
                <c:pt idx="44">
                  <c:v>5.459523590865119E-3</c:v>
                </c:pt>
                <c:pt idx="45">
                  <c:v>5.6740522131618967E-3</c:v>
                </c:pt>
                <c:pt idx="46">
                  <c:v>5.9551591621560358E-3</c:v>
                </c:pt>
                <c:pt idx="47">
                  <c:v>7.0580583231612719E-3</c:v>
                </c:pt>
                <c:pt idx="48">
                  <c:v>1.5994715071190491E-2</c:v>
                </c:pt>
                <c:pt idx="49">
                  <c:v>6.7145464602943921E-3</c:v>
                </c:pt>
                <c:pt idx="50">
                  <c:v>6.8105305343472283E-3</c:v>
                </c:pt>
                <c:pt idx="51">
                  <c:v>5.3700704964571638E-3</c:v>
                </c:pt>
                <c:pt idx="52">
                  <c:v>5.0679410798793231E-3</c:v>
                </c:pt>
                <c:pt idx="53">
                  <c:v>4.6826610355054652E-3</c:v>
                </c:pt>
                <c:pt idx="54">
                  <c:v>1.1277367025108816E-2</c:v>
                </c:pt>
                <c:pt idx="55">
                  <c:v>3.9660053956568943E-3</c:v>
                </c:pt>
                <c:pt idx="56">
                  <c:v>3.3005278659115865E-3</c:v>
                </c:pt>
                <c:pt idx="57">
                  <c:v>1.1748473084944137E-2</c:v>
                </c:pt>
                <c:pt idx="58">
                  <c:v>2.7703823805749605E-3</c:v>
                </c:pt>
                <c:pt idx="59">
                  <c:v>2.7589959594257352E-3</c:v>
                </c:pt>
                <c:pt idx="60">
                  <c:v>3.5193274959410478E-3</c:v>
                </c:pt>
                <c:pt idx="61">
                  <c:v>3.7606448554051326E-3</c:v>
                </c:pt>
                <c:pt idx="62">
                  <c:v>4.4307890943903741E-3</c:v>
                </c:pt>
                <c:pt idx="63">
                  <c:v>4.3954910580482473E-3</c:v>
                </c:pt>
                <c:pt idx="64">
                  <c:v>2.9899899751596251E-3</c:v>
                </c:pt>
                <c:pt idx="65">
                  <c:v>2.0847725214664763E-3</c:v>
                </c:pt>
                <c:pt idx="66">
                  <c:v>2.0489815444963934E-3</c:v>
                </c:pt>
                <c:pt idx="67">
                  <c:v>2.3779550341268031E-3</c:v>
                </c:pt>
                <c:pt idx="68">
                  <c:v>1.9708477025229183E-3</c:v>
                </c:pt>
                <c:pt idx="69">
                  <c:v>6.1204247871697731E-3</c:v>
                </c:pt>
                <c:pt idx="70">
                  <c:v>8.1364715914444396E-3</c:v>
                </c:pt>
                <c:pt idx="71">
                  <c:v>1.4264384025993589E-2</c:v>
                </c:pt>
                <c:pt idx="72">
                  <c:v>2.1477915336156131E-3</c:v>
                </c:pt>
                <c:pt idx="73">
                  <c:v>2.0514569306401435E-2</c:v>
                </c:pt>
                <c:pt idx="74">
                  <c:v>2.1822797138438075E-3</c:v>
                </c:pt>
                <c:pt idx="75">
                  <c:v>2.4453546309158259E-3</c:v>
                </c:pt>
                <c:pt idx="76">
                  <c:v>2.2966164991456714E-3</c:v>
                </c:pt>
                <c:pt idx="77">
                  <c:v>2.6442488346799025E-3</c:v>
                </c:pt>
                <c:pt idx="78">
                  <c:v>3.5899210179491299E-3</c:v>
                </c:pt>
                <c:pt idx="79">
                  <c:v>2.7507010774494696E-2</c:v>
                </c:pt>
                <c:pt idx="80">
                  <c:v>3.192444639188495E-2</c:v>
                </c:pt>
                <c:pt idx="81">
                  <c:v>3.1346305936346283E-2</c:v>
                </c:pt>
                <c:pt idx="82">
                  <c:v>2.8481551325245859E-2</c:v>
                </c:pt>
                <c:pt idx="83">
                  <c:v>1.8047615765018815E-2</c:v>
                </c:pt>
                <c:pt idx="84">
                  <c:v>1.2198693468880077E-2</c:v>
                </c:pt>
                <c:pt idx="85">
                  <c:v>1.655979327556133E-2</c:v>
                </c:pt>
                <c:pt idx="86">
                  <c:v>6.6768363238924426E-3</c:v>
                </c:pt>
                <c:pt idx="87">
                  <c:v>1.2526206159906021E-2</c:v>
                </c:pt>
                <c:pt idx="88">
                  <c:v>9.5748238431959815E-3</c:v>
                </c:pt>
                <c:pt idx="89">
                  <c:v>2.0633377397856881E-2</c:v>
                </c:pt>
                <c:pt idx="90">
                  <c:v>1.9295723427148637E-2</c:v>
                </c:pt>
                <c:pt idx="91">
                  <c:v>9.7606206796316975E-3</c:v>
                </c:pt>
                <c:pt idx="92">
                  <c:v>9.0119773474914497E-3</c:v>
                </c:pt>
                <c:pt idx="93">
                  <c:v>1.4815619649158023E-2</c:v>
                </c:pt>
                <c:pt idx="94">
                  <c:v>7.1055081470865538E-3</c:v>
                </c:pt>
                <c:pt idx="95">
                  <c:v>1.3674416588353978E-2</c:v>
                </c:pt>
                <c:pt idx="96">
                  <c:v>1.6918942179393E-2</c:v>
                </c:pt>
                <c:pt idx="97">
                  <c:v>1.2212049829853711E-2</c:v>
                </c:pt>
                <c:pt idx="98">
                  <c:v>1.4565476997974381E-2</c:v>
                </c:pt>
                <c:pt idx="99">
                  <c:v>1.7784182436510945E-2</c:v>
                </c:pt>
                <c:pt idx="100">
                  <c:v>1.5879523684895161E-2</c:v>
                </c:pt>
                <c:pt idx="101">
                  <c:v>8.6390104152733321E-3</c:v>
                </c:pt>
                <c:pt idx="102">
                  <c:v>1.1488334462064081E-2</c:v>
                </c:pt>
                <c:pt idx="103">
                  <c:v>1.023765387298944E-2</c:v>
                </c:pt>
                <c:pt idx="104">
                  <c:v>7.7265351483613047E-3</c:v>
                </c:pt>
                <c:pt idx="105">
                  <c:v>9.3023642276904052E-3</c:v>
                </c:pt>
                <c:pt idx="106">
                  <c:v>1.4797290225821675E-2</c:v>
                </c:pt>
                <c:pt idx="107">
                  <c:v>1.58906853461699E-2</c:v>
                </c:pt>
                <c:pt idx="108">
                  <c:v>4.9364120447975123E-3</c:v>
                </c:pt>
                <c:pt idx="109">
                  <c:v>7.5967902154251161E-3</c:v>
                </c:pt>
                <c:pt idx="110">
                  <c:v>4.5822274247392589E-3</c:v>
                </c:pt>
                <c:pt idx="111">
                  <c:v>3.4747167926114063E-3</c:v>
                </c:pt>
                <c:pt idx="112">
                  <c:v>1.1402245558204297E-2</c:v>
                </c:pt>
                <c:pt idx="113">
                  <c:v>2.2479517720013597E-3</c:v>
                </c:pt>
                <c:pt idx="114">
                  <c:v>3.320408029916914E-3</c:v>
                </c:pt>
                <c:pt idx="115">
                  <c:v>3.7872168146038895E-3</c:v>
                </c:pt>
                <c:pt idx="116">
                  <c:v>1.2690817960671943E-2</c:v>
                </c:pt>
                <c:pt idx="117">
                  <c:v>4.0127335247032922E-3</c:v>
                </c:pt>
                <c:pt idx="118">
                  <c:v>1.0836739634506116E-2</c:v>
                </c:pt>
                <c:pt idx="119">
                  <c:v>3.3826676542429213E-3</c:v>
                </c:pt>
                <c:pt idx="120">
                  <c:v>1.6878941855618567E-2</c:v>
                </c:pt>
                <c:pt idx="121">
                  <c:v>9.6201969862041645E-3</c:v>
                </c:pt>
                <c:pt idx="122">
                  <c:v>1.2119453640869811E-2</c:v>
                </c:pt>
                <c:pt idx="123">
                  <c:v>9.2216196324171884E-3</c:v>
                </c:pt>
                <c:pt idx="124">
                  <c:v>1.4041096666373043E-2</c:v>
                </c:pt>
                <c:pt idx="125">
                  <c:v>9.8401652976304425E-3</c:v>
                </c:pt>
                <c:pt idx="126">
                  <c:v>1.1143493225162761E-2</c:v>
                </c:pt>
                <c:pt idx="127">
                  <c:v>1.0622039322340446E-2</c:v>
                </c:pt>
                <c:pt idx="128">
                  <c:v>6.6699671458273088E-2</c:v>
                </c:pt>
                <c:pt idx="129">
                  <c:v>6.6575847205031194E-2</c:v>
                </c:pt>
                <c:pt idx="130">
                  <c:v>7.0002461542677669E-2</c:v>
                </c:pt>
                <c:pt idx="131">
                  <c:v>1.7316878406565699E-2</c:v>
                </c:pt>
                <c:pt idx="132">
                  <c:v>2.4199211649155259E-2</c:v>
                </c:pt>
                <c:pt idx="133">
                  <c:v>5.7698054223292551E-3</c:v>
                </c:pt>
                <c:pt idx="134">
                  <c:v>6.5316398546394197E-3</c:v>
                </c:pt>
                <c:pt idx="135">
                  <c:v>1.459560796663378E-2</c:v>
                </c:pt>
                <c:pt idx="136">
                  <c:v>1.0489985229701449E-2</c:v>
                </c:pt>
                <c:pt idx="137">
                  <c:v>7.6356467795320876E-3</c:v>
                </c:pt>
                <c:pt idx="138">
                  <c:v>6.3727015315542751E-3</c:v>
                </c:pt>
                <c:pt idx="139">
                  <c:v>7.0772290346028718E-3</c:v>
                </c:pt>
                <c:pt idx="140">
                  <c:v>2.1763555220740628E-2</c:v>
                </c:pt>
                <c:pt idx="141">
                  <c:v>5.4924388528430216E-3</c:v>
                </c:pt>
                <c:pt idx="142">
                  <c:v>4.6608221501073296E-3</c:v>
                </c:pt>
                <c:pt idx="143">
                  <c:v>5.3840666418945842E-3</c:v>
                </c:pt>
                <c:pt idx="144">
                  <c:v>1.7583133435062147E-2</c:v>
                </c:pt>
                <c:pt idx="145">
                  <c:v>5.9364641838791227E-3</c:v>
                </c:pt>
                <c:pt idx="146">
                  <c:v>4.5989889602902042E-3</c:v>
                </c:pt>
                <c:pt idx="147">
                  <c:v>1.7655734727703199E-2</c:v>
                </c:pt>
                <c:pt idx="148">
                  <c:v>1.4525195296511615E-2</c:v>
                </c:pt>
                <c:pt idx="149">
                  <c:v>7.7921932028480112E-3</c:v>
                </c:pt>
                <c:pt idx="150">
                  <c:v>6.991228314859866E-3</c:v>
                </c:pt>
                <c:pt idx="151">
                  <c:v>7.6469087945176019E-3</c:v>
                </c:pt>
                <c:pt idx="152">
                  <c:v>7.39019804750333E-3</c:v>
                </c:pt>
                <c:pt idx="153">
                  <c:v>6.9392846050220953E-3</c:v>
                </c:pt>
                <c:pt idx="154">
                  <c:v>1.0440004380979527E-2</c:v>
                </c:pt>
                <c:pt idx="155">
                  <c:v>1.0455082252009333E-2</c:v>
                </c:pt>
                <c:pt idx="156">
                  <c:v>1.2692904469145996E-2</c:v>
                </c:pt>
                <c:pt idx="157">
                  <c:v>1.2651417923195069E-2</c:v>
                </c:pt>
                <c:pt idx="158">
                  <c:v>7.9380423266910641E-3</c:v>
                </c:pt>
                <c:pt idx="159">
                  <c:v>7.4668556796557957E-3</c:v>
                </c:pt>
                <c:pt idx="160">
                  <c:v>1.7225901668251331E-2</c:v>
                </c:pt>
                <c:pt idx="161">
                  <c:v>1.4757416066257682E-2</c:v>
                </c:pt>
                <c:pt idx="162">
                  <c:v>1.6162395288180285E-2</c:v>
                </c:pt>
                <c:pt idx="163">
                  <c:v>5.2056301936380051E-3</c:v>
                </c:pt>
                <c:pt idx="164">
                  <c:v>2.3046245961508768E-3</c:v>
                </c:pt>
                <c:pt idx="165">
                  <c:v>1.7662794610340208E-3</c:v>
                </c:pt>
                <c:pt idx="166">
                  <c:v>1.5847964882157715E-3</c:v>
                </c:pt>
                <c:pt idx="167">
                  <c:v>1.619066662431216E-3</c:v>
                </c:pt>
                <c:pt idx="168">
                  <c:v>1.5537973302279628E-3</c:v>
                </c:pt>
                <c:pt idx="169">
                  <c:v>1.7842690715872377E-3</c:v>
                </c:pt>
                <c:pt idx="170">
                  <c:v>2.1288191140669526E-3</c:v>
                </c:pt>
                <c:pt idx="171">
                  <c:v>1.9263681653427186E-3</c:v>
                </c:pt>
                <c:pt idx="172">
                  <c:v>1.6573641185935982E-3</c:v>
                </c:pt>
                <c:pt idx="173">
                  <c:v>1.7997082556811194E-3</c:v>
                </c:pt>
                <c:pt idx="174">
                  <c:v>2.8946693172812489E-3</c:v>
                </c:pt>
                <c:pt idx="175">
                  <c:v>1.8229357562835539E-3</c:v>
                </c:pt>
                <c:pt idx="176">
                  <c:v>2.8323222483159468E-3</c:v>
                </c:pt>
                <c:pt idx="177">
                  <c:v>4.9982010212826136E-3</c:v>
                </c:pt>
                <c:pt idx="178">
                  <c:v>2.2757588742055176E-3</c:v>
                </c:pt>
                <c:pt idx="179">
                  <c:v>2.0978897851576142E-3</c:v>
                </c:pt>
                <c:pt idx="180">
                  <c:v>1.1430756765723528E-2</c:v>
                </c:pt>
                <c:pt idx="181">
                  <c:v>1.6157251062488599E-3</c:v>
                </c:pt>
                <c:pt idx="182">
                  <c:v>1.6890311366235271E-3</c:v>
                </c:pt>
                <c:pt idx="183">
                  <c:v>1.1637585500649909E-2</c:v>
                </c:pt>
                <c:pt idx="184">
                  <c:v>2.0243459667312982E-3</c:v>
                </c:pt>
                <c:pt idx="185">
                  <c:v>2.1513158983773781E-3</c:v>
                </c:pt>
                <c:pt idx="186">
                  <c:v>2.1161274581589454E-3</c:v>
                </c:pt>
                <c:pt idx="187">
                  <c:v>1.4608088545494386E-2</c:v>
                </c:pt>
                <c:pt idx="188">
                  <c:v>3.4163078847083E-3</c:v>
                </c:pt>
                <c:pt idx="189">
                  <c:v>2.7718926656824031E-3</c:v>
                </c:pt>
                <c:pt idx="190">
                  <c:v>8.5545128705601815E-3</c:v>
                </c:pt>
                <c:pt idx="191">
                  <c:v>9.0826040568546661E-3</c:v>
                </c:pt>
                <c:pt idx="192">
                  <c:v>9.3192674240825946E-3</c:v>
                </c:pt>
                <c:pt idx="193">
                  <c:v>9.22160527656927E-3</c:v>
                </c:pt>
                <c:pt idx="194">
                  <c:v>8.7713579423473707E-3</c:v>
                </c:pt>
                <c:pt idx="195">
                  <c:v>2.332320157381015E-2</c:v>
                </c:pt>
                <c:pt idx="196">
                  <c:v>2.2558338417898859E-2</c:v>
                </c:pt>
                <c:pt idx="197">
                  <c:v>2.2349725600726053E-2</c:v>
                </c:pt>
                <c:pt idx="198">
                  <c:v>2.1470717078758833E-2</c:v>
                </c:pt>
                <c:pt idx="199">
                  <c:v>2.0685215090221695E-2</c:v>
                </c:pt>
                <c:pt idx="200">
                  <c:v>2.0385599705409888E-2</c:v>
                </c:pt>
                <c:pt idx="201">
                  <c:v>3.1294572273298314E-2</c:v>
                </c:pt>
                <c:pt idx="202">
                  <c:v>1.9775718563755249E-2</c:v>
                </c:pt>
                <c:pt idx="203">
                  <c:v>2.0034792550211761E-2</c:v>
                </c:pt>
                <c:pt idx="204">
                  <c:v>2.3072259885420537E-2</c:v>
                </c:pt>
                <c:pt idx="205">
                  <c:v>2.0109759718334331E-2</c:v>
                </c:pt>
                <c:pt idx="206">
                  <c:v>3.1577815515722515E-3</c:v>
                </c:pt>
                <c:pt idx="207">
                  <c:v>3.9928182780711802E-3</c:v>
                </c:pt>
                <c:pt idx="208">
                  <c:v>3.1297826788538115E-3</c:v>
                </c:pt>
                <c:pt idx="209">
                  <c:v>3.1525067571483252E-3</c:v>
                </c:pt>
                <c:pt idx="210">
                  <c:v>1.5726953583187618E-2</c:v>
                </c:pt>
                <c:pt idx="211">
                  <c:v>1.5577371928766591E-2</c:v>
                </c:pt>
                <c:pt idx="212">
                  <c:v>2.1584311516853333E-3</c:v>
                </c:pt>
                <c:pt idx="213">
                  <c:v>2.9733912741294198E-3</c:v>
                </c:pt>
                <c:pt idx="214">
                  <c:v>1.1702833380106343E-2</c:v>
                </c:pt>
                <c:pt idx="215">
                  <c:v>3.0096915122007427E-2</c:v>
                </c:pt>
                <c:pt idx="216">
                  <c:v>2.8875304502296518E-2</c:v>
                </c:pt>
                <c:pt idx="217">
                  <c:v>4.1944466853394815E-3</c:v>
                </c:pt>
                <c:pt idx="218">
                  <c:v>4.2688749808723163E-3</c:v>
                </c:pt>
                <c:pt idx="219">
                  <c:v>5.3132519120474677E-3</c:v>
                </c:pt>
                <c:pt idx="220">
                  <c:v>3.2102974356925397E-3</c:v>
                </c:pt>
                <c:pt idx="221">
                  <c:v>3.5096365908031703E-3</c:v>
                </c:pt>
                <c:pt idx="222">
                  <c:v>4.3653170064597586E-3</c:v>
                </c:pt>
                <c:pt idx="223">
                  <c:v>5.7017565857688706E-3</c:v>
                </c:pt>
                <c:pt idx="224">
                  <c:v>6.2216213855352635E-3</c:v>
                </c:pt>
                <c:pt idx="225">
                  <c:v>8.3843483563848329E-3</c:v>
                </c:pt>
                <c:pt idx="226">
                  <c:v>2.4738382648830274E-2</c:v>
                </c:pt>
                <c:pt idx="227">
                  <c:v>1.9396951238378819E-2</c:v>
                </c:pt>
                <c:pt idx="228">
                  <c:v>3.2261765718261878E-2</c:v>
                </c:pt>
                <c:pt idx="229">
                  <c:v>2.4241679848910666E-2</c:v>
                </c:pt>
                <c:pt idx="230">
                  <c:v>2.645276272866607E-2</c:v>
                </c:pt>
                <c:pt idx="231">
                  <c:v>2.844226352898567E-2</c:v>
                </c:pt>
                <c:pt idx="232">
                  <c:v>3.3590682007954877E-3</c:v>
                </c:pt>
                <c:pt idx="233">
                  <c:v>4.1538423196933773E-3</c:v>
                </c:pt>
                <c:pt idx="234">
                  <c:v>4.7419257615514444E-3</c:v>
                </c:pt>
                <c:pt idx="235">
                  <c:v>1.0638216445059818E-2</c:v>
                </c:pt>
                <c:pt idx="236">
                  <c:v>9.0848796495521453E-3</c:v>
                </c:pt>
                <c:pt idx="237">
                  <c:v>9.5515270789640703E-3</c:v>
                </c:pt>
                <c:pt idx="238">
                  <c:v>8.6518800603928164E-3</c:v>
                </c:pt>
                <c:pt idx="239">
                  <c:v>4.1346203097853522E-3</c:v>
                </c:pt>
                <c:pt idx="240">
                  <c:v>4.0970514474308285E-3</c:v>
                </c:pt>
                <c:pt idx="241">
                  <c:v>8.3411871330114802E-3</c:v>
                </c:pt>
                <c:pt idx="242">
                  <c:v>8.2828334257274965E-3</c:v>
                </c:pt>
                <c:pt idx="243">
                  <c:v>8.1051810213310753E-3</c:v>
                </c:pt>
                <c:pt idx="244">
                  <c:v>5.3997161681210038E-3</c:v>
                </c:pt>
                <c:pt idx="245">
                  <c:v>5.9135001981298644E-3</c:v>
                </c:pt>
                <c:pt idx="246">
                  <c:v>7.9967389462865506E-3</c:v>
                </c:pt>
                <c:pt idx="247">
                  <c:v>6.3949084342557073E-3</c:v>
                </c:pt>
                <c:pt idx="248">
                  <c:v>6.888502664059928E-3</c:v>
                </c:pt>
                <c:pt idx="249">
                  <c:v>3.3631622799763258E-3</c:v>
                </c:pt>
                <c:pt idx="250">
                  <c:v>3.1601925322341895E-3</c:v>
                </c:pt>
                <c:pt idx="251">
                  <c:v>7.5448665317339502E-3</c:v>
                </c:pt>
                <c:pt idx="252">
                  <c:v>3.5929276632320588E-3</c:v>
                </c:pt>
                <c:pt idx="253">
                  <c:v>5.1138857602117333E-3</c:v>
                </c:pt>
                <c:pt idx="254">
                  <c:v>7.3567705016782548E-3</c:v>
                </c:pt>
                <c:pt idx="255">
                  <c:v>7.2779407242778557E-3</c:v>
                </c:pt>
                <c:pt idx="256">
                  <c:v>4.4814890618449649E-3</c:v>
                </c:pt>
                <c:pt idx="257">
                  <c:v>4.0582357855712256E-3</c:v>
                </c:pt>
                <c:pt idx="258">
                  <c:v>4.8068234341406575E-3</c:v>
                </c:pt>
                <c:pt idx="259">
                  <c:v>3.8729852136508884E-3</c:v>
                </c:pt>
                <c:pt idx="260">
                  <c:v>5.1664699248904324E-3</c:v>
                </c:pt>
                <c:pt idx="261">
                  <c:v>3.4078423676349302E-3</c:v>
                </c:pt>
                <c:pt idx="262">
                  <c:v>3.834378364858065E-3</c:v>
                </c:pt>
                <c:pt idx="263">
                  <c:v>7.8687166913399449E-3</c:v>
                </c:pt>
                <c:pt idx="264">
                  <c:v>1.3070443059437236E-2</c:v>
                </c:pt>
                <c:pt idx="265">
                  <c:v>1.6912178659698435E-2</c:v>
                </c:pt>
                <c:pt idx="266">
                  <c:v>1.8116523507431599E-2</c:v>
                </c:pt>
                <c:pt idx="267">
                  <c:v>3.4366593724818303E-2</c:v>
                </c:pt>
                <c:pt idx="268">
                  <c:v>9.4157698211876396E-3</c:v>
                </c:pt>
                <c:pt idx="269">
                  <c:v>1.0419132390440742E-2</c:v>
                </c:pt>
                <c:pt idx="270">
                  <c:v>3.2986873777796605E-2</c:v>
                </c:pt>
                <c:pt idx="271">
                  <c:v>4.6208079959838303E-3</c:v>
                </c:pt>
                <c:pt idx="272">
                  <c:v>6.2910394037636258E-3</c:v>
                </c:pt>
                <c:pt idx="273">
                  <c:v>5.1833933397508851E-3</c:v>
                </c:pt>
                <c:pt idx="274">
                  <c:v>5.1513034806822018E-3</c:v>
                </c:pt>
                <c:pt idx="275">
                  <c:v>7.6973810807809762E-3</c:v>
                </c:pt>
                <c:pt idx="276">
                  <c:v>4.9416970377487834E-3</c:v>
                </c:pt>
                <c:pt idx="277">
                  <c:v>8.6935017147784805E-3</c:v>
                </c:pt>
                <c:pt idx="278">
                  <c:v>8.4872896466662191E-3</c:v>
                </c:pt>
                <c:pt idx="279">
                  <c:v>1.2482750899732782E-2</c:v>
                </c:pt>
                <c:pt idx="280">
                  <c:v>1.1109055585581357E-2</c:v>
                </c:pt>
                <c:pt idx="281">
                  <c:v>9.4968864146427467E-3</c:v>
                </c:pt>
                <c:pt idx="282">
                  <c:v>7.0777322902752446E-3</c:v>
                </c:pt>
                <c:pt idx="283">
                  <c:v>5.0662011523761753E-3</c:v>
                </c:pt>
                <c:pt idx="284">
                  <c:v>3.6364167204310433E-3</c:v>
                </c:pt>
                <c:pt idx="285">
                  <c:v>1.4831379442691188E-2</c:v>
                </c:pt>
                <c:pt idx="286">
                  <c:v>2.1314837710884145E-3</c:v>
                </c:pt>
                <c:pt idx="287">
                  <c:v>2.3069780484997089E-3</c:v>
                </c:pt>
                <c:pt idx="288">
                  <c:v>2.4498890457708812E-3</c:v>
                </c:pt>
                <c:pt idx="289">
                  <c:v>2.4944213626813109E-3</c:v>
                </c:pt>
                <c:pt idx="290">
                  <c:v>2.242462622802777E-3</c:v>
                </c:pt>
                <c:pt idx="291">
                  <c:v>2.2452094048030077E-3</c:v>
                </c:pt>
                <c:pt idx="292">
                  <c:v>3.9604693011444942E-3</c:v>
                </c:pt>
                <c:pt idx="293">
                  <c:v>2.7923804227572169E-3</c:v>
                </c:pt>
                <c:pt idx="294">
                  <c:v>1.2554165833432256E-2</c:v>
                </c:pt>
                <c:pt idx="295">
                  <c:v>1.8614134820117319E-2</c:v>
                </c:pt>
                <c:pt idx="296">
                  <c:v>3.6109708174737647E-3</c:v>
                </c:pt>
                <c:pt idx="297">
                  <c:v>3.1586798930758036E-3</c:v>
                </c:pt>
                <c:pt idx="298">
                  <c:v>4.7640364627213813E-3</c:v>
                </c:pt>
                <c:pt idx="299">
                  <c:v>2.841718351001294E-3</c:v>
                </c:pt>
                <c:pt idx="300">
                  <c:v>3.3060583306338256E-3</c:v>
                </c:pt>
                <c:pt idx="301">
                  <c:v>3.046045584937557E-3</c:v>
                </c:pt>
                <c:pt idx="302">
                  <c:v>5.3719247412608142E-3</c:v>
                </c:pt>
                <c:pt idx="303">
                  <c:v>1.3823598724954202E-2</c:v>
                </c:pt>
                <c:pt idx="304">
                  <c:v>4.0984381811168405E-3</c:v>
                </c:pt>
                <c:pt idx="305">
                  <c:v>4.0624706042270897E-3</c:v>
                </c:pt>
                <c:pt idx="306">
                  <c:v>3.9548919431153821E-3</c:v>
                </c:pt>
                <c:pt idx="307">
                  <c:v>1.4049113878751884E-2</c:v>
                </c:pt>
                <c:pt idx="308">
                  <c:v>5.8242215502603651E-3</c:v>
                </c:pt>
                <c:pt idx="309">
                  <c:v>1.5107512608696565E-2</c:v>
                </c:pt>
                <c:pt idx="310">
                  <c:v>3.8872162305126374E-3</c:v>
                </c:pt>
                <c:pt idx="311">
                  <c:v>4.6066180512875123E-3</c:v>
                </c:pt>
                <c:pt idx="312">
                  <c:v>4.2353002420638256E-3</c:v>
                </c:pt>
                <c:pt idx="313">
                  <c:v>2.2396353925122386E-2</c:v>
                </c:pt>
                <c:pt idx="314">
                  <c:v>8.5518860888379525E-3</c:v>
                </c:pt>
                <c:pt idx="315">
                  <c:v>2.8519355019769255E-2</c:v>
                </c:pt>
                <c:pt idx="316">
                  <c:v>3.5391102822039555E-2</c:v>
                </c:pt>
                <c:pt idx="317">
                  <c:v>1.4343251824849981E-2</c:v>
                </c:pt>
                <c:pt idx="318">
                  <c:v>1.9450568811537696E-2</c:v>
                </c:pt>
                <c:pt idx="319">
                  <c:v>8.5604187061379886E-3</c:v>
                </c:pt>
                <c:pt idx="320">
                  <c:v>2.4574661784230501E-2</c:v>
                </c:pt>
                <c:pt idx="321">
                  <c:v>3.1963917176960607E-2</c:v>
                </c:pt>
                <c:pt idx="322">
                  <c:v>1.2573218781790331E-2</c:v>
                </c:pt>
                <c:pt idx="323">
                  <c:v>1.6111506739125706E-2</c:v>
                </c:pt>
                <c:pt idx="324">
                  <c:v>2.0036037524868301E-2</c:v>
                </c:pt>
                <c:pt idx="325">
                  <c:v>1.854039152298247E-2</c:v>
                </c:pt>
                <c:pt idx="326">
                  <c:v>6.2855215685708029E-3</c:v>
                </c:pt>
                <c:pt idx="327">
                  <c:v>1.0125284304557253E-2</c:v>
                </c:pt>
                <c:pt idx="328">
                  <c:v>6.398344947746765E-3</c:v>
                </c:pt>
                <c:pt idx="329">
                  <c:v>7.0175013494129454E-3</c:v>
                </c:pt>
                <c:pt idx="330">
                  <c:v>7.3636445914494874E-3</c:v>
                </c:pt>
                <c:pt idx="331">
                  <c:v>7.4009897343060458E-3</c:v>
                </c:pt>
                <c:pt idx="332">
                  <c:v>5.9447004004132943E-3</c:v>
                </c:pt>
                <c:pt idx="333">
                  <c:v>5.8087246605714703E-3</c:v>
                </c:pt>
                <c:pt idx="334">
                  <c:v>1.2536271071465445E-2</c:v>
                </c:pt>
                <c:pt idx="335">
                  <c:v>1.0827489422676027E-2</c:v>
                </c:pt>
                <c:pt idx="336">
                  <c:v>6.2454054642827293E-3</c:v>
                </c:pt>
                <c:pt idx="337">
                  <c:v>1.2246035646099055E-2</c:v>
                </c:pt>
                <c:pt idx="338">
                  <c:v>1.1810285848579688E-2</c:v>
                </c:pt>
                <c:pt idx="339">
                  <c:v>2.7614031480451408E-3</c:v>
                </c:pt>
                <c:pt idx="340">
                  <c:v>2.1243788451326358E-2</c:v>
                </c:pt>
                <c:pt idx="341">
                  <c:v>1.5874086775984904E-2</c:v>
                </c:pt>
                <c:pt idx="342">
                  <c:v>2.62377173605206E-3</c:v>
                </c:pt>
                <c:pt idx="343">
                  <c:v>8.8593698384917575E-3</c:v>
                </c:pt>
                <c:pt idx="344">
                  <c:v>2.630640600569997E-3</c:v>
                </c:pt>
                <c:pt idx="345">
                  <c:v>2.3902214786741811E-3</c:v>
                </c:pt>
                <c:pt idx="346">
                  <c:v>2.9171325865117578E-3</c:v>
                </c:pt>
                <c:pt idx="347">
                  <c:v>1.66145043380106E-3</c:v>
                </c:pt>
                <c:pt idx="348">
                  <c:v>2.2815106478124382E-2</c:v>
                </c:pt>
                <c:pt idx="349">
                  <c:v>1.4667881851181494E-2</c:v>
                </c:pt>
                <c:pt idx="350">
                  <c:v>1.8500632506041038E-2</c:v>
                </c:pt>
                <c:pt idx="351">
                  <c:v>1.4185793381072741E-2</c:v>
                </c:pt>
                <c:pt idx="352">
                  <c:v>1.8057991814914486E-2</c:v>
                </c:pt>
                <c:pt idx="353">
                  <c:v>2.52962929221048E-2</c:v>
                </c:pt>
                <c:pt idx="354">
                  <c:v>0.12351850121379121</c:v>
                </c:pt>
                <c:pt idx="355">
                  <c:v>8.4223939505321199E-2</c:v>
                </c:pt>
                <c:pt idx="356">
                  <c:v>7.0946699594875776E-2</c:v>
                </c:pt>
                <c:pt idx="357">
                  <c:v>0.10816229670196856</c:v>
                </c:pt>
                <c:pt idx="358">
                  <c:v>4.3402923284117108E-2</c:v>
                </c:pt>
                <c:pt idx="359">
                  <c:v>4.6039101311591106E-2</c:v>
                </c:pt>
                <c:pt idx="360">
                  <c:v>4.3855953956320588E-2</c:v>
                </c:pt>
                <c:pt idx="361">
                  <c:v>6.161675807833536E-2</c:v>
                </c:pt>
                <c:pt idx="362">
                  <c:v>5.2826576041665657E-2</c:v>
                </c:pt>
                <c:pt idx="363">
                  <c:v>1.4671309684860741E-2</c:v>
                </c:pt>
                <c:pt idx="364">
                  <c:v>2.13711827718112E-3</c:v>
                </c:pt>
                <c:pt idx="365">
                  <c:v>2.3033128862132457E-3</c:v>
                </c:pt>
                <c:pt idx="366">
                  <c:v>2.6886928396525609E-3</c:v>
                </c:pt>
                <c:pt idx="367">
                  <c:v>2.4883533560672217E-3</c:v>
                </c:pt>
                <c:pt idx="368">
                  <c:v>2.9385079783602595E-3</c:v>
                </c:pt>
                <c:pt idx="369">
                  <c:v>1.7582391054584146E-3</c:v>
                </c:pt>
                <c:pt idx="370">
                  <c:v>1.9604497546730488E-3</c:v>
                </c:pt>
                <c:pt idx="371">
                  <c:v>2.2668653102703371E-3</c:v>
                </c:pt>
                <c:pt idx="372">
                  <c:v>5.8914610803213058E-3</c:v>
                </c:pt>
                <c:pt idx="373">
                  <c:v>2.1344123919354897E-3</c:v>
                </c:pt>
                <c:pt idx="374">
                  <c:v>3.0617069190811046E-3</c:v>
                </c:pt>
                <c:pt idx="375">
                  <c:v>1.7456317483086842E-3</c:v>
                </c:pt>
                <c:pt idx="376">
                  <c:v>1.552533243056527E-2</c:v>
                </c:pt>
                <c:pt idx="377">
                  <c:v>1.735956709701962E-3</c:v>
                </c:pt>
                <c:pt idx="378">
                  <c:v>3.9819865606900567E-3</c:v>
                </c:pt>
                <c:pt idx="379">
                  <c:v>2.3519267684249056E-3</c:v>
                </c:pt>
                <c:pt idx="380">
                  <c:v>2.5933487188037549E-3</c:v>
                </c:pt>
                <c:pt idx="381">
                  <c:v>2.2858935834572927E-3</c:v>
                </c:pt>
                <c:pt idx="382">
                  <c:v>2.382916102249943E-3</c:v>
                </c:pt>
                <c:pt idx="383">
                  <c:v>2.6085137587232715E-3</c:v>
                </c:pt>
                <c:pt idx="384">
                  <c:v>4.0203328688926745E-3</c:v>
                </c:pt>
                <c:pt idx="385">
                  <c:v>4.0374801194510024E-3</c:v>
                </c:pt>
                <c:pt idx="386">
                  <c:v>2.5541874703547207E-3</c:v>
                </c:pt>
                <c:pt idx="387">
                  <c:v>2.7076841943305982E-3</c:v>
                </c:pt>
                <c:pt idx="388">
                  <c:v>1.4571316566692097E-2</c:v>
                </c:pt>
                <c:pt idx="389">
                  <c:v>2.1619766856333694E-2</c:v>
                </c:pt>
                <c:pt idx="390">
                  <c:v>3.6332933857107998E-3</c:v>
                </c:pt>
                <c:pt idx="391">
                  <c:v>3.7791611287387962E-3</c:v>
                </c:pt>
                <c:pt idx="392">
                  <c:v>1.9996680862981345E-2</c:v>
                </c:pt>
                <c:pt idx="393">
                  <c:v>6.8534968400016695E-3</c:v>
                </c:pt>
                <c:pt idx="394">
                  <c:v>7.8705679079423708E-3</c:v>
                </c:pt>
                <c:pt idx="395">
                  <c:v>1.6100730996530838E-2</c:v>
                </c:pt>
                <c:pt idx="396">
                  <c:v>2.3142252971758485E-2</c:v>
                </c:pt>
                <c:pt idx="397">
                  <c:v>2.4092919000882492E-3</c:v>
                </c:pt>
                <c:pt idx="398">
                  <c:v>3.2071347249400441E-3</c:v>
                </c:pt>
                <c:pt idx="399">
                  <c:v>1.4998321211737425E-2</c:v>
                </c:pt>
                <c:pt idx="400">
                  <c:v>2.184588793781897E-2</c:v>
                </c:pt>
                <c:pt idx="401">
                  <c:v>4.0167894826343064E-3</c:v>
                </c:pt>
                <c:pt idx="402">
                  <c:v>2.5557768342885714E-3</c:v>
                </c:pt>
                <c:pt idx="403">
                  <c:v>1.2250563064166095E-2</c:v>
                </c:pt>
                <c:pt idx="404">
                  <c:v>1.4686570891048316E-2</c:v>
                </c:pt>
                <c:pt idx="405">
                  <c:v>3.5150835680642441E-3</c:v>
                </c:pt>
                <c:pt idx="406">
                  <c:v>3.7390152417273144E-3</c:v>
                </c:pt>
                <c:pt idx="407">
                  <c:v>3.9408606071444129E-3</c:v>
                </c:pt>
                <c:pt idx="408">
                  <c:v>4.4535241965736796E-3</c:v>
                </c:pt>
                <c:pt idx="409">
                  <c:v>1.1214772643338713E-2</c:v>
                </c:pt>
                <c:pt idx="410">
                  <c:v>1.0073021872600124E-2</c:v>
                </c:pt>
                <c:pt idx="411">
                  <c:v>3.7741054387029366E-3</c:v>
                </c:pt>
                <c:pt idx="412">
                  <c:v>3.9399725379599491E-3</c:v>
                </c:pt>
                <c:pt idx="413">
                  <c:v>5.8748207031053849E-3</c:v>
                </c:pt>
                <c:pt idx="414">
                  <c:v>3.4366199637338715E-3</c:v>
                </c:pt>
                <c:pt idx="415">
                  <c:v>1.4983789743835248E-2</c:v>
                </c:pt>
                <c:pt idx="416">
                  <c:v>1.7924584158035439E-2</c:v>
                </c:pt>
                <c:pt idx="417">
                  <c:v>3.8610009448115292E-3</c:v>
                </c:pt>
                <c:pt idx="418">
                  <c:v>4.5398799669007514E-3</c:v>
                </c:pt>
                <c:pt idx="419">
                  <c:v>4.9033979937932589E-3</c:v>
                </c:pt>
                <c:pt idx="420">
                  <c:v>2.2536166166353705E-2</c:v>
                </c:pt>
                <c:pt idx="421">
                  <c:v>1.7285011554421199E-2</c:v>
                </c:pt>
                <c:pt idx="422">
                  <c:v>1.5309021210703225E-2</c:v>
                </c:pt>
                <c:pt idx="423">
                  <c:v>1.4188430859134911E-2</c:v>
                </c:pt>
                <c:pt idx="424">
                  <c:v>4.3471644401700919E-3</c:v>
                </c:pt>
                <c:pt idx="425">
                  <c:v>8.6155131998171489E-3</c:v>
                </c:pt>
                <c:pt idx="426">
                  <c:v>4.6438495893729084E-3</c:v>
                </c:pt>
                <c:pt idx="427">
                  <c:v>7.3940986583149442E-3</c:v>
                </c:pt>
                <c:pt idx="428">
                  <c:v>7.0203087957011658E-3</c:v>
                </c:pt>
                <c:pt idx="429">
                  <c:v>7.5256826760457312E-3</c:v>
                </c:pt>
                <c:pt idx="430">
                  <c:v>7.2939990094953687E-3</c:v>
                </c:pt>
                <c:pt idx="431">
                  <c:v>7.9537957755926939E-3</c:v>
                </c:pt>
                <c:pt idx="432">
                  <c:v>9.0104442464033103E-3</c:v>
                </c:pt>
                <c:pt idx="433">
                  <c:v>9.076387112291296E-3</c:v>
                </c:pt>
                <c:pt idx="434">
                  <c:v>9.8751182650210229E-3</c:v>
                </c:pt>
                <c:pt idx="435">
                  <c:v>1.5674181105622288E-2</c:v>
                </c:pt>
                <c:pt idx="436">
                  <c:v>1.5399616760129044E-2</c:v>
                </c:pt>
                <c:pt idx="437">
                  <c:v>1.0056242733443852E-2</c:v>
                </c:pt>
                <c:pt idx="438">
                  <c:v>1.9467139740522083E-3</c:v>
                </c:pt>
                <c:pt idx="439">
                  <c:v>1.0380850157960919E-2</c:v>
                </c:pt>
                <c:pt idx="440">
                  <c:v>1.4793798081358116E-3</c:v>
                </c:pt>
                <c:pt idx="441">
                  <c:v>9.1521562049773908E-3</c:v>
                </c:pt>
                <c:pt idx="442">
                  <c:v>1.9023168836117316E-3</c:v>
                </c:pt>
                <c:pt idx="443">
                  <c:v>5.4875136082473104E-3</c:v>
                </c:pt>
                <c:pt idx="444">
                  <c:v>1.5250883658705511E-3</c:v>
                </c:pt>
                <c:pt idx="445">
                  <c:v>2.7114453903070825E-3</c:v>
                </c:pt>
                <c:pt idx="446">
                  <c:v>2.1494684428450751E-3</c:v>
                </c:pt>
                <c:pt idx="447">
                  <c:v>3.3764852817776353E-3</c:v>
                </c:pt>
                <c:pt idx="448">
                  <c:v>1.8600997504434589E-3</c:v>
                </c:pt>
                <c:pt idx="449">
                  <c:v>1.4423689325427798E-3</c:v>
                </c:pt>
                <c:pt idx="450">
                  <c:v>1.6529879234233307E-3</c:v>
                </c:pt>
                <c:pt idx="451">
                  <c:v>4.096934204605638E-3</c:v>
                </c:pt>
                <c:pt idx="452">
                  <c:v>1.9704369663964385E-3</c:v>
                </c:pt>
                <c:pt idx="453">
                  <c:v>1.7475644584269436E-3</c:v>
                </c:pt>
                <c:pt idx="454">
                  <c:v>1.5835998023754068E-3</c:v>
                </c:pt>
                <c:pt idx="455">
                  <c:v>1.451551373971088E-2</c:v>
                </c:pt>
                <c:pt idx="456">
                  <c:v>6.6465024255336702E-3</c:v>
                </c:pt>
                <c:pt idx="457">
                  <c:v>1.7878693943174206E-3</c:v>
                </c:pt>
                <c:pt idx="458">
                  <c:v>2.7695422791595464E-3</c:v>
                </c:pt>
                <c:pt idx="459">
                  <c:v>1.8795090649406274E-3</c:v>
                </c:pt>
                <c:pt idx="460">
                  <c:v>1.7360075093104635E-3</c:v>
                </c:pt>
                <c:pt idx="461">
                  <c:v>1.4016450514276586E-2</c:v>
                </c:pt>
                <c:pt idx="462">
                  <c:v>1.8319094459386684E-3</c:v>
                </c:pt>
                <c:pt idx="463">
                  <c:v>1.7202311614637289E-3</c:v>
                </c:pt>
                <c:pt idx="464">
                  <c:v>1.4015406655384765E-2</c:v>
                </c:pt>
                <c:pt idx="465">
                  <c:v>5.2985117087600824E-3</c:v>
                </c:pt>
                <c:pt idx="466">
                  <c:v>2.4470151637011233E-3</c:v>
                </c:pt>
                <c:pt idx="467">
                  <c:v>2.4855909665372788E-3</c:v>
                </c:pt>
                <c:pt idx="468">
                  <c:v>2.3097794726390283E-3</c:v>
                </c:pt>
                <c:pt idx="469">
                  <c:v>1.4711061681912477E-2</c:v>
                </c:pt>
                <c:pt idx="470">
                  <c:v>2.1735130152872916E-3</c:v>
                </c:pt>
                <c:pt idx="471">
                  <c:v>2.5662005867680125E-3</c:v>
                </c:pt>
                <c:pt idx="472">
                  <c:v>2.6813200316940363E-3</c:v>
                </c:pt>
                <c:pt idx="473">
                  <c:v>7.8260729154107748E-3</c:v>
                </c:pt>
                <c:pt idx="474">
                  <c:v>6.9299246489839383E-3</c:v>
                </c:pt>
                <c:pt idx="475">
                  <c:v>2.1833685518304179E-3</c:v>
                </c:pt>
                <c:pt idx="476">
                  <c:v>1.3486953384052676E-2</c:v>
                </c:pt>
                <c:pt idx="477">
                  <c:v>2.7528409293752229E-3</c:v>
                </c:pt>
                <c:pt idx="478">
                  <c:v>2.9320044353791513E-3</c:v>
                </c:pt>
                <c:pt idx="479">
                  <c:v>2.8327029914359744E-3</c:v>
                </c:pt>
                <c:pt idx="480">
                  <c:v>2.9660563023976411E-3</c:v>
                </c:pt>
                <c:pt idx="481">
                  <c:v>1.5708961589233968E-2</c:v>
                </c:pt>
                <c:pt idx="482">
                  <c:v>8.5592309363721163E-3</c:v>
                </c:pt>
                <c:pt idx="483">
                  <c:v>1.47400264771438E-2</c:v>
                </c:pt>
                <c:pt idx="484">
                  <c:v>7.8748588208486289E-3</c:v>
                </c:pt>
                <c:pt idx="485">
                  <c:v>8.0765418978517613E-3</c:v>
                </c:pt>
                <c:pt idx="486">
                  <c:v>7.9330578405145055E-3</c:v>
                </c:pt>
                <c:pt idx="487">
                  <c:v>8.2075435952907727E-3</c:v>
                </c:pt>
                <c:pt idx="488">
                  <c:v>1.8248356398301614E-2</c:v>
                </c:pt>
                <c:pt idx="489">
                  <c:v>1.383493604839863E-2</c:v>
                </c:pt>
                <c:pt idx="490">
                  <c:v>1.3147405877677064E-2</c:v>
                </c:pt>
                <c:pt idx="491">
                  <c:v>2.6184701350530516E-2</c:v>
                </c:pt>
                <c:pt idx="492">
                  <c:v>8.3361435597365911E-3</c:v>
                </c:pt>
                <c:pt idx="493">
                  <c:v>7.7932713912395148E-3</c:v>
                </c:pt>
                <c:pt idx="494">
                  <c:v>8.0596373672043933E-3</c:v>
                </c:pt>
                <c:pt idx="495">
                  <c:v>8.011562980183148E-3</c:v>
                </c:pt>
                <c:pt idx="496">
                  <c:v>5.5726225880812098E-3</c:v>
                </c:pt>
                <c:pt idx="497">
                  <c:v>5.749069818513741E-3</c:v>
                </c:pt>
                <c:pt idx="498">
                  <c:v>9.4285205396015467E-3</c:v>
                </c:pt>
                <c:pt idx="499">
                  <c:v>9.8625919040427647E-3</c:v>
                </c:pt>
                <c:pt idx="500">
                  <c:v>1.3161409594163922E-2</c:v>
                </c:pt>
                <c:pt idx="501">
                  <c:v>8.2086913943971093E-3</c:v>
                </c:pt>
                <c:pt idx="502">
                  <c:v>1.7037154718408033E-2</c:v>
                </c:pt>
                <c:pt idx="503">
                  <c:v>7.9016581136524336E-3</c:v>
                </c:pt>
                <c:pt idx="504">
                  <c:v>1.5208373541918386E-2</c:v>
                </c:pt>
                <c:pt idx="505">
                  <c:v>1.5014132975131957E-2</c:v>
                </c:pt>
                <c:pt idx="506">
                  <c:v>1.4653761948441306E-2</c:v>
                </c:pt>
                <c:pt idx="507">
                  <c:v>2.2532538615476209E-2</c:v>
                </c:pt>
                <c:pt idx="508">
                  <c:v>2.3226457217624969E-2</c:v>
                </c:pt>
                <c:pt idx="509">
                  <c:v>2.3945404071892967E-2</c:v>
                </c:pt>
                <c:pt idx="510">
                  <c:v>1.8975501577586464E-2</c:v>
                </c:pt>
                <c:pt idx="511">
                  <c:v>6.7541424502937548E-3</c:v>
                </c:pt>
                <c:pt idx="512">
                  <c:v>6.485479891360597E-3</c:v>
                </c:pt>
                <c:pt idx="513">
                  <c:v>1.0268463493882048E-2</c:v>
                </c:pt>
                <c:pt idx="514">
                  <c:v>5.9008822937321095E-3</c:v>
                </c:pt>
                <c:pt idx="515">
                  <c:v>4.7914984304411757E-3</c:v>
                </c:pt>
                <c:pt idx="516">
                  <c:v>4.2997880207292609E-3</c:v>
                </c:pt>
                <c:pt idx="517">
                  <c:v>4.7198941295444469E-3</c:v>
                </c:pt>
                <c:pt idx="518">
                  <c:v>4.4556982217379866E-3</c:v>
                </c:pt>
                <c:pt idx="519">
                  <c:v>4.1879498241488124E-3</c:v>
                </c:pt>
                <c:pt idx="520">
                  <c:v>4.1795363103135849E-3</c:v>
                </c:pt>
                <c:pt idx="521">
                  <c:v>3.9906644276726244E-3</c:v>
                </c:pt>
                <c:pt idx="522">
                  <c:v>4.0362728582530481E-3</c:v>
                </c:pt>
                <c:pt idx="523">
                  <c:v>3.8814582094078864E-3</c:v>
                </c:pt>
                <c:pt idx="524">
                  <c:v>3.786311668588783E-3</c:v>
                </c:pt>
                <c:pt idx="525">
                  <c:v>2.689383046125457E-2</c:v>
                </c:pt>
                <c:pt idx="526">
                  <c:v>1.075416560079894E-2</c:v>
                </c:pt>
                <c:pt idx="527">
                  <c:v>1.0159543434473719E-2</c:v>
                </c:pt>
                <c:pt idx="528">
                  <c:v>6.569355094532753E-3</c:v>
                </c:pt>
                <c:pt idx="529">
                  <c:v>1.5912477818195964E-2</c:v>
                </c:pt>
                <c:pt idx="530">
                  <c:v>1.4874335319517498E-2</c:v>
                </c:pt>
                <c:pt idx="531">
                  <c:v>1.1138158255000615E-2</c:v>
                </c:pt>
                <c:pt idx="532">
                  <c:v>1.5040482296179034E-2</c:v>
                </c:pt>
                <c:pt idx="533">
                  <c:v>1.1619880347837865E-2</c:v>
                </c:pt>
                <c:pt idx="534">
                  <c:v>1.3972482535352214E-2</c:v>
                </c:pt>
                <c:pt idx="535">
                  <c:v>1.3883603636393824E-2</c:v>
                </c:pt>
                <c:pt idx="536">
                  <c:v>1.3736896124559573E-2</c:v>
                </c:pt>
                <c:pt idx="537">
                  <c:v>1.4429666014310951E-2</c:v>
                </c:pt>
                <c:pt idx="538">
                  <c:v>1.4154354892869783E-2</c:v>
                </c:pt>
                <c:pt idx="539">
                  <c:v>1.1554631801418018E-2</c:v>
                </c:pt>
                <c:pt idx="540">
                  <c:v>1.1729318188997081E-2</c:v>
                </c:pt>
                <c:pt idx="541">
                  <c:v>1.6666099514023799E-2</c:v>
                </c:pt>
                <c:pt idx="542">
                  <c:v>6.4118510947330544E-3</c:v>
                </c:pt>
                <c:pt idx="543">
                  <c:v>1.6193804331843101E-2</c:v>
                </c:pt>
                <c:pt idx="544">
                  <c:v>4.3904345523452471E-3</c:v>
                </c:pt>
                <c:pt idx="545">
                  <c:v>7.0556715307400712E-3</c:v>
                </c:pt>
                <c:pt idx="546">
                  <c:v>7.4162712750795766E-3</c:v>
                </c:pt>
                <c:pt idx="547">
                  <c:v>5.221717570424173E-3</c:v>
                </c:pt>
                <c:pt idx="548">
                  <c:v>5.6545852524112934E-3</c:v>
                </c:pt>
                <c:pt idx="549">
                  <c:v>8.1159677977177738E-3</c:v>
                </c:pt>
                <c:pt idx="550">
                  <c:v>1.5802084054103271E-2</c:v>
                </c:pt>
                <c:pt idx="551">
                  <c:v>1.8090286574292611E-3</c:v>
                </c:pt>
                <c:pt idx="552">
                  <c:v>2.2432275049991761E-3</c:v>
                </c:pt>
                <c:pt idx="553">
                  <c:v>3.4396204087179891E-3</c:v>
                </c:pt>
                <c:pt idx="554">
                  <c:v>3.1062958179874042E-3</c:v>
                </c:pt>
                <c:pt idx="555">
                  <c:v>4.5198263065875273E-3</c:v>
                </c:pt>
                <c:pt idx="556">
                  <c:v>6.1411993815480639E-3</c:v>
                </c:pt>
                <c:pt idx="557">
                  <c:v>2.0754478636598076E-2</c:v>
                </c:pt>
                <c:pt idx="558">
                  <c:v>4.2161798917866849E-3</c:v>
                </c:pt>
                <c:pt idx="559">
                  <c:v>1.9825792257856245E-3</c:v>
                </c:pt>
                <c:pt idx="560">
                  <c:v>2.2855096593179629E-3</c:v>
                </c:pt>
                <c:pt idx="561">
                  <c:v>3.3050123654694329E-3</c:v>
                </c:pt>
                <c:pt idx="562">
                  <c:v>3.5170789304444471E-3</c:v>
                </c:pt>
                <c:pt idx="563">
                  <c:v>4.0633947655501785E-3</c:v>
                </c:pt>
                <c:pt idx="564">
                  <c:v>2.6460233227961097E-3</c:v>
                </c:pt>
                <c:pt idx="565">
                  <c:v>3.0923957809447511E-2</c:v>
                </c:pt>
                <c:pt idx="566">
                  <c:v>6.7443981652750163E-3</c:v>
                </c:pt>
                <c:pt idx="567">
                  <c:v>6.5012305450422095E-3</c:v>
                </c:pt>
                <c:pt idx="568">
                  <c:v>1.4328350357381593E-2</c:v>
                </c:pt>
                <c:pt idx="569">
                  <c:v>1.4247152084911573E-2</c:v>
                </c:pt>
                <c:pt idx="570">
                  <c:v>1.45895177559547E-2</c:v>
                </c:pt>
                <c:pt idx="571">
                  <c:v>1.5240328345209792E-2</c:v>
                </c:pt>
                <c:pt idx="572">
                  <c:v>2.0912638352458494E-2</c:v>
                </c:pt>
                <c:pt idx="573">
                  <c:v>2.1150629917938393E-2</c:v>
                </c:pt>
                <c:pt idx="574">
                  <c:v>1.4906837465431366E-2</c:v>
                </c:pt>
                <c:pt idx="575">
                  <c:v>2.0633605363760486E-2</c:v>
                </c:pt>
                <c:pt idx="576">
                  <c:v>1.1968029626912471E-2</c:v>
                </c:pt>
                <c:pt idx="577">
                  <c:v>1.8294047883055119E-2</c:v>
                </c:pt>
                <c:pt idx="578">
                  <c:v>9.5265667224543951E-3</c:v>
                </c:pt>
                <c:pt idx="579">
                  <c:v>1.0902954383384813E-2</c:v>
                </c:pt>
                <c:pt idx="580">
                  <c:v>3.0665951356491358E-2</c:v>
                </c:pt>
                <c:pt idx="581">
                  <c:v>3.7451224196961542E-3</c:v>
                </c:pt>
                <c:pt idx="582">
                  <c:v>1.723867294026022E-2</c:v>
                </c:pt>
                <c:pt idx="583">
                  <c:v>2.7207504381250177E-3</c:v>
                </c:pt>
                <c:pt idx="584">
                  <c:v>2.0511773152893692E-3</c:v>
                </c:pt>
                <c:pt idx="585">
                  <c:v>2.1257994454416404E-3</c:v>
                </c:pt>
                <c:pt idx="586">
                  <c:v>2.1562522736278391E-3</c:v>
                </c:pt>
                <c:pt idx="587">
                  <c:v>2.2453518880268739E-3</c:v>
                </c:pt>
                <c:pt idx="588">
                  <c:v>4.8136679265592692E-3</c:v>
                </c:pt>
                <c:pt idx="589">
                  <c:v>2.4297485898160313E-3</c:v>
                </c:pt>
                <c:pt idx="590">
                  <c:v>2.9447221966118261E-3</c:v>
                </c:pt>
                <c:pt idx="591">
                  <c:v>1.7679721631344826E-2</c:v>
                </c:pt>
                <c:pt idx="592">
                  <c:v>1.4687490220406619E-2</c:v>
                </c:pt>
                <c:pt idx="593">
                  <c:v>2.1561361982761353E-2</c:v>
                </c:pt>
                <c:pt idx="594">
                  <c:v>5.7198161417050522E-3</c:v>
                </c:pt>
                <c:pt idx="595">
                  <c:v>5.9822006040082774E-3</c:v>
                </c:pt>
                <c:pt idx="596">
                  <c:v>4.5970407546060419E-3</c:v>
                </c:pt>
                <c:pt idx="597">
                  <c:v>4.9803478705035941E-3</c:v>
                </c:pt>
                <c:pt idx="598">
                  <c:v>4.8995854499199101E-3</c:v>
                </c:pt>
                <c:pt idx="599">
                  <c:v>4.1919342766784384E-3</c:v>
                </c:pt>
                <c:pt idx="600">
                  <c:v>7.192942812235298E-3</c:v>
                </c:pt>
                <c:pt idx="601">
                  <c:v>5.1801655951716425E-3</c:v>
                </c:pt>
                <c:pt idx="602">
                  <c:v>4.0414034821034004E-3</c:v>
                </c:pt>
                <c:pt idx="603">
                  <c:v>1.0009253239920326E-2</c:v>
                </c:pt>
                <c:pt idx="604">
                  <c:v>2.2555316486629767E-2</c:v>
                </c:pt>
                <c:pt idx="605">
                  <c:v>3.0282973711646182E-3</c:v>
                </c:pt>
                <c:pt idx="606">
                  <c:v>2.9840120621672296E-3</c:v>
                </c:pt>
                <c:pt idx="607">
                  <c:v>2.1707539156492366E-2</c:v>
                </c:pt>
                <c:pt idx="608">
                  <c:v>2.6702011785231274E-3</c:v>
                </c:pt>
                <c:pt idx="609">
                  <c:v>2.8095523577786937E-3</c:v>
                </c:pt>
                <c:pt idx="610">
                  <c:v>2.5612867807381983E-3</c:v>
                </c:pt>
                <c:pt idx="611">
                  <c:v>2.9886247223973976E-3</c:v>
                </c:pt>
                <c:pt idx="612">
                  <c:v>2.6185519704721143E-3</c:v>
                </c:pt>
                <c:pt idx="613">
                  <c:v>2.9268125701377044E-3</c:v>
                </c:pt>
                <c:pt idx="614">
                  <c:v>2.8905613847299682E-3</c:v>
                </c:pt>
                <c:pt idx="615">
                  <c:v>4.1403079232659526E-3</c:v>
                </c:pt>
                <c:pt idx="616">
                  <c:v>2.6728881888983241E-3</c:v>
                </c:pt>
                <c:pt idx="617">
                  <c:v>1.6370596470796587E-2</c:v>
                </c:pt>
                <c:pt idx="618">
                  <c:v>4.3252426544540578E-3</c:v>
                </c:pt>
                <c:pt idx="619">
                  <c:v>4.1608018078341724E-3</c:v>
                </c:pt>
                <c:pt idx="620">
                  <c:v>2.6315353238869957E-3</c:v>
                </c:pt>
                <c:pt idx="621">
                  <c:v>2.5537518047703297E-3</c:v>
                </c:pt>
                <c:pt idx="622">
                  <c:v>5.198596384230229E-3</c:v>
                </c:pt>
                <c:pt idx="623">
                  <c:v>3.5956290720794925E-3</c:v>
                </c:pt>
                <c:pt idx="624">
                  <c:v>1.052033285255834E-2</c:v>
                </c:pt>
                <c:pt idx="625">
                  <c:v>1.498705502141948E-2</c:v>
                </c:pt>
                <c:pt idx="626">
                  <c:v>6.9144528605552535E-3</c:v>
                </c:pt>
                <c:pt idx="627">
                  <c:v>2.2879060773354247E-3</c:v>
                </c:pt>
                <c:pt idx="628">
                  <c:v>2.3032292460177773E-3</c:v>
                </c:pt>
                <c:pt idx="629">
                  <c:v>2.311965244081989E-3</c:v>
                </c:pt>
                <c:pt idx="630">
                  <c:v>2.3482425707598404E-3</c:v>
                </c:pt>
                <c:pt idx="631">
                  <c:v>2.4020343232954455E-3</c:v>
                </c:pt>
                <c:pt idx="632">
                  <c:v>1.4363796897943183E-2</c:v>
                </c:pt>
                <c:pt idx="633">
                  <c:v>4.2647211936042567E-3</c:v>
                </c:pt>
                <c:pt idx="634">
                  <c:v>4.0426971326456363E-3</c:v>
                </c:pt>
                <c:pt idx="635">
                  <c:v>4.8855453632864259E-3</c:v>
                </c:pt>
                <c:pt idx="636">
                  <c:v>3.7296053820593655E-3</c:v>
                </c:pt>
                <c:pt idx="637">
                  <c:v>3.8739200597592846E-3</c:v>
                </c:pt>
                <c:pt idx="638">
                  <c:v>3.7102209675771609E-3</c:v>
                </c:pt>
                <c:pt idx="639">
                  <c:v>5.3995067208803971E-3</c:v>
                </c:pt>
                <c:pt idx="640">
                  <c:v>4.7730889097964968E-3</c:v>
                </c:pt>
                <c:pt idx="641">
                  <c:v>3.6228914161294447E-3</c:v>
                </c:pt>
                <c:pt idx="642">
                  <c:v>2.3897461497839959E-3</c:v>
                </c:pt>
                <c:pt idx="643">
                  <c:v>2.6957190786727567E-3</c:v>
                </c:pt>
                <c:pt idx="644">
                  <c:v>1.808145845081607E-2</c:v>
                </c:pt>
                <c:pt idx="645">
                  <c:v>2.7818827609308789E-3</c:v>
                </c:pt>
                <c:pt idx="646">
                  <c:v>1.3798746653462111E-2</c:v>
                </c:pt>
                <c:pt idx="647">
                  <c:v>5.1574816251494992E-3</c:v>
                </c:pt>
                <c:pt idx="648">
                  <c:v>4.9185072137000498E-3</c:v>
                </c:pt>
                <c:pt idx="649">
                  <c:v>6.6154542526094765E-3</c:v>
                </c:pt>
                <c:pt idx="650">
                  <c:v>4.1691927993291363E-3</c:v>
                </c:pt>
                <c:pt idx="651">
                  <c:v>3.5855656601311171E-3</c:v>
                </c:pt>
                <c:pt idx="652">
                  <c:v>2.6427239362028011E-3</c:v>
                </c:pt>
                <c:pt idx="653">
                  <c:v>2.5387987146156541E-3</c:v>
                </c:pt>
                <c:pt idx="654">
                  <c:v>2.8570113885902559E-3</c:v>
                </c:pt>
                <c:pt idx="655">
                  <c:v>2.386362931349272E-3</c:v>
                </c:pt>
                <c:pt idx="656">
                  <c:v>3.6238975893936225E-3</c:v>
                </c:pt>
                <c:pt idx="657">
                  <c:v>2.1679838775020676E-3</c:v>
                </c:pt>
                <c:pt idx="658">
                  <c:v>2.5704142649578946E-3</c:v>
                </c:pt>
                <c:pt idx="659">
                  <c:v>2.4523092460608611E-3</c:v>
                </c:pt>
                <c:pt idx="660">
                  <c:v>2.6447867285914108E-3</c:v>
                </c:pt>
                <c:pt idx="661">
                  <c:v>5.5136146842974989E-3</c:v>
                </c:pt>
                <c:pt idx="662">
                  <c:v>2.6471629253867687E-3</c:v>
                </c:pt>
                <c:pt idx="663">
                  <c:v>2.3010496350955425E-3</c:v>
                </c:pt>
                <c:pt idx="664">
                  <c:v>0.25256940934392408</c:v>
                </c:pt>
                <c:pt idx="665">
                  <c:v>9.1823590203327976E-2</c:v>
                </c:pt>
                <c:pt idx="666">
                  <c:v>0.12621455647603272</c:v>
                </c:pt>
                <c:pt idx="667">
                  <c:v>7.9908685120842704E-2</c:v>
                </c:pt>
                <c:pt idx="668">
                  <c:v>0.1240041195211001</c:v>
                </c:pt>
                <c:pt idx="669">
                  <c:v>0.12444937014781715</c:v>
                </c:pt>
                <c:pt idx="670">
                  <c:v>0.12397134466141752</c:v>
                </c:pt>
                <c:pt idx="671">
                  <c:v>0.17993239004410602</c:v>
                </c:pt>
                <c:pt idx="672">
                  <c:v>0.16618115951579762</c:v>
                </c:pt>
                <c:pt idx="673">
                  <c:v>0.16543211532858643</c:v>
                </c:pt>
                <c:pt idx="674">
                  <c:v>0.1653289655293565</c:v>
                </c:pt>
                <c:pt idx="675">
                  <c:v>2.7860766710754742E-2</c:v>
                </c:pt>
                <c:pt idx="676">
                  <c:v>8.4753230311402344E-3</c:v>
                </c:pt>
                <c:pt idx="677">
                  <c:v>1.6215699118541094E-2</c:v>
                </c:pt>
                <c:pt idx="678">
                  <c:v>9.1099611144192238E-3</c:v>
                </c:pt>
                <c:pt idx="679">
                  <c:v>1.597689951164958E-2</c:v>
                </c:pt>
                <c:pt idx="680">
                  <c:v>8.8255835487601724E-3</c:v>
                </c:pt>
                <c:pt idx="681">
                  <c:v>1.4946829465400588E-2</c:v>
                </c:pt>
                <c:pt idx="682">
                  <c:v>1.9120145583408465E-2</c:v>
                </c:pt>
                <c:pt idx="683">
                  <c:v>9.0224689402061201E-3</c:v>
                </c:pt>
                <c:pt idx="684">
                  <c:v>9.351861846064239E-3</c:v>
                </c:pt>
                <c:pt idx="685">
                  <c:v>1.7440037731717775E-2</c:v>
                </c:pt>
                <c:pt idx="686">
                  <c:v>3.058980426952837E-2</c:v>
                </c:pt>
                <c:pt idx="687">
                  <c:v>2.0136323482790056E-2</c:v>
                </c:pt>
                <c:pt idx="688">
                  <c:v>7.0716654837688613E-3</c:v>
                </c:pt>
                <c:pt idx="689">
                  <c:v>6.6225123056775238E-3</c:v>
                </c:pt>
                <c:pt idx="690">
                  <c:v>4.7490627111256272E-3</c:v>
                </c:pt>
                <c:pt idx="691">
                  <c:v>1.4920748152603445E-2</c:v>
                </c:pt>
                <c:pt idx="692">
                  <c:v>1.3331004505040503E-2</c:v>
                </c:pt>
                <c:pt idx="693">
                  <c:v>1.49980750307349E-2</c:v>
                </c:pt>
                <c:pt idx="694">
                  <c:v>3.7211941105139354E-3</c:v>
                </c:pt>
                <c:pt idx="695">
                  <c:v>1.091481837444476E-2</c:v>
                </c:pt>
                <c:pt idx="696">
                  <c:v>4.2152669617894715E-3</c:v>
                </c:pt>
                <c:pt idx="697">
                  <c:v>5.1632297468180988E-3</c:v>
                </c:pt>
                <c:pt idx="698">
                  <c:v>5.2933664407275533E-3</c:v>
                </c:pt>
                <c:pt idx="699">
                  <c:v>4.5998145650106344E-3</c:v>
                </c:pt>
                <c:pt idx="700">
                  <c:v>4.8413872299320707E-3</c:v>
                </c:pt>
                <c:pt idx="701">
                  <c:v>5.3458374561835744E-3</c:v>
                </c:pt>
                <c:pt idx="702">
                  <c:v>5.4564552623612029E-3</c:v>
                </c:pt>
                <c:pt idx="703">
                  <c:v>1.9261042292601921E-2</c:v>
                </c:pt>
                <c:pt idx="704">
                  <c:v>1.5673097815329284E-2</c:v>
                </c:pt>
                <c:pt idx="705">
                  <c:v>2.8362730109430009E-2</c:v>
                </c:pt>
                <c:pt idx="706">
                  <c:v>1.2352656802635181E-2</c:v>
                </c:pt>
                <c:pt idx="707">
                  <c:v>1.1154292819206863E-2</c:v>
                </c:pt>
                <c:pt idx="708">
                  <c:v>9.5010048168400821E-3</c:v>
                </c:pt>
                <c:pt idx="709">
                  <c:v>1.0493584614300843E-2</c:v>
                </c:pt>
                <c:pt idx="710">
                  <c:v>4.5999435533902516E-3</c:v>
                </c:pt>
                <c:pt idx="711">
                  <c:v>3.5429356834651655E-2</c:v>
                </c:pt>
                <c:pt idx="712">
                  <c:v>4.1572272475227788E-2</c:v>
                </c:pt>
                <c:pt idx="713">
                  <c:v>5.1724825655012213E-3</c:v>
                </c:pt>
                <c:pt idx="714">
                  <c:v>4.8354078852393245E-3</c:v>
                </c:pt>
                <c:pt idx="715">
                  <c:v>1.1707677394021879E-2</c:v>
                </c:pt>
                <c:pt idx="716">
                  <c:v>1.3810784436698798E-2</c:v>
                </c:pt>
                <c:pt idx="717">
                  <c:v>7.0023978773630768E-3</c:v>
                </c:pt>
                <c:pt idx="718">
                  <c:v>2.6292319124523848E-2</c:v>
                </c:pt>
                <c:pt idx="719">
                  <c:v>4.3864199418508663E-3</c:v>
                </c:pt>
                <c:pt idx="720">
                  <c:v>4.0339036845365786E-3</c:v>
                </c:pt>
                <c:pt idx="721">
                  <c:v>6.1983609930953533E-3</c:v>
                </c:pt>
                <c:pt idx="722">
                  <c:v>3.9753882580452976E-3</c:v>
                </c:pt>
                <c:pt idx="723">
                  <c:v>6.8023370065828882E-3</c:v>
                </c:pt>
                <c:pt idx="724">
                  <c:v>8.1965768423169806E-3</c:v>
                </c:pt>
                <c:pt idx="725">
                  <c:v>7.2029275703936989E-3</c:v>
                </c:pt>
                <c:pt idx="726">
                  <c:v>1.3592118218365548E-2</c:v>
                </c:pt>
                <c:pt idx="727">
                  <c:v>4.6039577791006864E-3</c:v>
                </c:pt>
                <c:pt idx="728">
                  <c:v>6.1433062938402172E-3</c:v>
                </c:pt>
                <c:pt idx="729">
                  <c:v>3.8853480164839239E-3</c:v>
                </c:pt>
                <c:pt idx="730">
                  <c:v>5.0517965197956838E-3</c:v>
                </c:pt>
                <c:pt idx="731">
                  <c:v>4.9139445538917779E-3</c:v>
                </c:pt>
                <c:pt idx="732">
                  <c:v>4.6989908047418297E-3</c:v>
                </c:pt>
                <c:pt idx="733">
                  <c:v>3.5380637525355349E-3</c:v>
                </c:pt>
                <c:pt idx="734">
                  <c:v>3.5808264743254618E-3</c:v>
                </c:pt>
                <c:pt idx="735">
                  <c:v>3.6994812671865621E-3</c:v>
                </c:pt>
                <c:pt idx="736">
                  <c:v>1.6869406132606387E-3</c:v>
                </c:pt>
                <c:pt idx="737">
                  <c:v>1.8920471246529893E-3</c:v>
                </c:pt>
                <c:pt idx="738">
                  <c:v>1.9636169120829765E-3</c:v>
                </c:pt>
                <c:pt idx="739">
                  <c:v>1.8839680545041661E-3</c:v>
                </c:pt>
                <c:pt idx="740">
                  <c:v>6.2404068974585116E-3</c:v>
                </c:pt>
                <c:pt idx="741">
                  <c:v>1.3593218269807373E-2</c:v>
                </c:pt>
                <c:pt idx="742">
                  <c:v>1.7888497327857356E-3</c:v>
                </c:pt>
                <c:pt idx="743">
                  <c:v>1.9302323768314671E-3</c:v>
                </c:pt>
                <c:pt idx="744">
                  <c:v>3.5582586183660015E-3</c:v>
                </c:pt>
                <c:pt idx="745">
                  <c:v>2.3037582479717694E-3</c:v>
                </c:pt>
                <c:pt idx="746">
                  <c:v>2.6773097968826537E-3</c:v>
                </c:pt>
                <c:pt idx="747">
                  <c:v>6.5637479948589547E-3</c:v>
                </c:pt>
                <c:pt idx="748">
                  <c:v>4.5667546004548787E-3</c:v>
                </c:pt>
                <c:pt idx="749">
                  <c:v>4.2697366647369318E-3</c:v>
                </c:pt>
                <c:pt idx="750">
                  <c:v>4.6136455668549115E-3</c:v>
                </c:pt>
                <c:pt idx="751">
                  <c:v>4.7479938974446263E-3</c:v>
                </c:pt>
                <c:pt idx="752">
                  <c:v>4.7567101889008246E-3</c:v>
                </c:pt>
                <c:pt idx="753">
                  <c:v>9.2121009486735034E-3</c:v>
                </c:pt>
                <c:pt idx="754">
                  <c:v>8.5411058689421095E-3</c:v>
                </c:pt>
                <c:pt idx="755">
                  <c:v>4.829070588298485E-3</c:v>
                </c:pt>
                <c:pt idx="756">
                  <c:v>4.5159041871186793E-3</c:v>
                </c:pt>
                <c:pt idx="757">
                  <c:v>4.637731200067708E-3</c:v>
                </c:pt>
                <c:pt idx="758">
                  <c:v>4.913982807447136E-3</c:v>
                </c:pt>
                <c:pt idx="759">
                  <c:v>4.4410244128013313E-3</c:v>
                </c:pt>
                <c:pt idx="760">
                  <c:v>4.7380009559860976E-3</c:v>
                </c:pt>
                <c:pt idx="761">
                  <c:v>4.9786698226922726E-3</c:v>
                </c:pt>
                <c:pt idx="762">
                  <c:v>4.5345068477337675E-3</c:v>
                </c:pt>
                <c:pt idx="763">
                  <c:v>3.1084950085560692E-3</c:v>
                </c:pt>
                <c:pt idx="764">
                  <c:v>3.1895344238790074E-3</c:v>
                </c:pt>
                <c:pt idx="765">
                  <c:v>1.2118289235644435E-2</c:v>
                </c:pt>
                <c:pt idx="766">
                  <c:v>7.0173347459532333E-3</c:v>
                </c:pt>
                <c:pt idx="767">
                  <c:v>3.4474780687543116E-3</c:v>
                </c:pt>
                <c:pt idx="768">
                  <c:v>3.0997424043470896E-3</c:v>
                </c:pt>
                <c:pt idx="769">
                  <c:v>4.0769011605966358E-3</c:v>
                </c:pt>
                <c:pt idx="770">
                  <c:v>4.8121124738160961E-3</c:v>
                </c:pt>
                <c:pt idx="771">
                  <c:v>4.9281537890694879E-3</c:v>
                </c:pt>
                <c:pt idx="772">
                  <c:v>5.4115304366233368E-3</c:v>
                </c:pt>
                <c:pt idx="773">
                  <c:v>4.4601937445201004E-3</c:v>
                </c:pt>
                <c:pt idx="774">
                  <c:v>4.037107861812419E-3</c:v>
                </c:pt>
                <c:pt idx="775">
                  <c:v>3.4382438229265148E-3</c:v>
                </c:pt>
                <c:pt idx="776">
                  <c:v>3.7297596087012791E-3</c:v>
                </c:pt>
                <c:pt idx="777">
                  <c:v>3.5713902729715965E-3</c:v>
                </c:pt>
                <c:pt idx="778">
                  <c:v>2.8038247145573468E-3</c:v>
                </c:pt>
                <c:pt idx="779">
                  <c:v>4.1301990081230059E-3</c:v>
                </c:pt>
                <c:pt idx="780">
                  <c:v>4.265816984055211E-3</c:v>
                </c:pt>
                <c:pt idx="781">
                  <c:v>2.6825590880546076E-3</c:v>
                </c:pt>
                <c:pt idx="782">
                  <c:v>1.2073515087279441E-2</c:v>
                </c:pt>
                <c:pt idx="783">
                  <c:v>2.8119826985687126E-3</c:v>
                </c:pt>
                <c:pt idx="784">
                  <c:v>3.1389019580286004E-3</c:v>
                </c:pt>
                <c:pt idx="785">
                  <c:v>2.9289709652810534E-3</c:v>
                </c:pt>
                <c:pt idx="786">
                  <c:v>1.4557946005067384E-2</c:v>
                </c:pt>
                <c:pt idx="787">
                  <c:v>1.3344256653966578E-2</c:v>
                </c:pt>
                <c:pt idx="788">
                  <c:v>4.8014619053511395E-3</c:v>
                </c:pt>
                <c:pt idx="789">
                  <c:v>5.2951632671028896E-3</c:v>
                </c:pt>
                <c:pt idx="790">
                  <c:v>5.959599147257297E-3</c:v>
                </c:pt>
                <c:pt idx="791">
                  <c:v>1.001197020284092E-2</c:v>
                </c:pt>
                <c:pt idx="792">
                  <c:v>1.0392385984123271E-2</c:v>
                </c:pt>
                <c:pt idx="793">
                  <c:v>1.0016365016446987E-2</c:v>
                </c:pt>
                <c:pt idx="794">
                  <c:v>9.8152359266394009E-3</c:v>
                </c:pt>
                <c:pt idx="795">
                  <c:v>9.2902382722802618E-3</c:v>
                </c:pt>
                <c:pt idx="796">
                  <c:v>1.055043138447621E-2</c:v>
                </c:pt>
                <c:pt idx="797">
                  <c:v>1.0798209314891744E-2</c:v>
                </c:pt>
                <c:pt idx="798">
                  <c:v>1.3068462701527431E-2</c:v>
                </c:pt>
                <c:pt idx="799">
                  <c:v>7.7189056975521652E-3</c:v>
                </c:pt>
                <c:pt idx="800">
                  <c:v>3.8123778545030969E-2</c:v>
                </c:pt>
                <c:pt idx="801">
                  <c:v>3.021662795123204E-2</c:v>
                </c:pt>
                <c:pt idx="802">
                  <c:v>3.8529872139439501E-2</c:v>
                </c:pt>
                <c:pt idx="803">
                  <c:v>2.6592117434308539E-2</c:v>
                </c:pt>
                <c:pt idx="804">
                  <c:v>2.3700413208443301E-2</c:v>
                </c:pt>
                <c:pt idx="805">
                  <c:v>2.9493600211965988E-2</c:v>
                </c:pt>
                <c:pt idx="806">
                  <c:v>1.3714825540556263E-2</c:v>
                </c:pt>
                <c:pt idx="807">
                  <c:v>8.9112908392967906E-3</c:v>
                </c:pt>
                <c:pt idx="808">
                  <c:v>1.2110202872660252E-2</c:v>
                </c:pt>
                <c:pt idx="809">
                  <c:v>3.5411993265244252E-3</c:v>
                </c:pt>
                <c:pt idx="810">
                  <c:v>3.1918312746345876E-3</c:v>
                </c:pt>
                <c:pt idx="811">
                  <c:v>3.5310896317419706E-3</c:v>
                </c:pt>
                <c:pt idx="812">
                  <c:v>1.3565019909595962E-2</c:v>
                </c:pt>
                <c:pt idx="813">
                  <c:v>5.4100905823165806E-3</c:v>
                </c:pt>
                <c:pt idx="814">
                  <c:v>3.7766521108763022E-3</c:v>
                </c:pt>
                <c:pt idx="815">
                  <c:v>5.0767246264471089E-3</c:v>
                </c:pt>
                <c:pt idx="816">
                  <c:v>3.8557481159034717E-3</c:v>
                </c:pt>
                <c:pt idx="817">
                  <c:v>2.6217222561319797E-3</c:v>
                </c:pt>
                <c:pt idx="818">
                  <c:v>2.5709186547861274E-3</c:v>
                </c:pt>
                <c:pt idx="819">
                  <c:v>2.3728500505886519E-3</c:v>
                </c:pt>
                <c:pt idx="820">
                  <c:v>2.15610963485432E-3</c:v>
                </c:pt>
                <c:pt idx="821">
                  <c:v>6.084863051581459E-3</c:v>
                </c:pt>
                <c:pt idx="822">
                  <c:v>4.1670500664618866E-3</c:v>
                </c:pt>
                <c:pt idx="823">
                  <c:v>6.4014382834217893E-3</c:v>
                </c:pt>
                <c:pt idx="824">
                  <c:v>4.0071505631261535E-3</c:v>
                </c:pt>
                <c:pt idx="825">
                  <c:v>3.9742557473914954E-3</c:v>
                </c:pt>
                <c:pt idx="826">
                  <c:v>3.8367780947747595E-3</c:v>
                </c:pt>
                <c:pt idx="827">
                  <c:v>4.3288925776145369E-3</c:v>
                </c:pt>
                <c:pt idx="828">
                  <c:v>1.7562866455161932E-2</c:v>
                </c:pt>
                <c:pt idx="829">
                  <c:v>4.9102093976180951E-3</c:v>
                </c:pt>
                <c:pt idx="830">
                  <c:v>3.1778301625903227E-2</c:v>
                </c:pt>
                <c:pt idx="831">
                  <c:v>3.3999127082857211E-2</c:v>
                </c:pt>
                <c:pt idx="832">
                  <c:v>3.4960520212880285E-2</c:v>
                </c:pt>
                <c:pt idx="833">
                  <c:v>3.9900496963829524E-2</c:v>
                </c:pt>
                <c:pt idx="834">
                  <c:v>4.7414511758797767E-2</c:v>
                </c:pt>
                <c:pt idx="835">
                  <c:v>3.5663827942156556E-2</c:v>
                </c:pt>
                <c:pt idx="836">
                  <c:v>2.2139109974702843E-2</c:v>
                </c:pt>
                <c:pt idx="837">
                  <c:v>2.4482916187455146E-2</c:v>
                </c:pt>
                <c:pt idx="838">
                  <c:v>1.3285972758426369E-2</c:v>
                </c:pt>
                <c:pt idx="839">
                  <c:v>1.2689474356961071E-2</c:v>
                </c:pt>
                <c:pt idx="840">
                  <c:v>9.4581357091692367E-3</c:v>
                </c:pt>
                <c:pt idx="841">
                  <c:v>1.0782597778966993E-2</c:v>
                </c:pt>
                <c:pt idx="842">
                  <c:v>1.4846315279375901E-2</c:v>
                </c:pt>
                <c:pt idx="843">
                  <c:v>2.5762279585994703E-2</c:v>
                </c:pt>
                <c:pt idx="844">
                  <c:v>2.1257077495966979E-2</c:v>
                </c:pt>
                <c:pt idx="845">
                  <c:v>2.2318097912674514E-2</c:v>
                </c:pt>
                <c:pt idx="846">
                  <c:v>3.5532477493762621E-2</c:v>
                </c:pt>
                <c:pt idx="847">
                  <c:v>3.1824568384224608E-2</c:v>
                </c:pt>
                <c:pt idx="848">
                  <c:v>1.4112979265284558E-2</c:v>
                </c:pt>
                <c:pt idx="849">
                  <c:v>4.0840294099613664E-3</c:v>
                </c:pt>
                <c:pt idx="850">
                  <c:v>1.3412147961520201E-2</c:v>
                </c:pt>
                <c:pt idx="851">
                  <c:v>6.5658026952605626E-3</c:v>
                </c:pt>
                <c:pt idx="852">
                  <c:v>1.8510327030451846E-2</c:v>
                </c:pt>
                <c:pt idx="853">
                  <c:v>1.3085814017416455E-2</c:v>
                </c:pt>
                <c:pt idx="854">
                  <c:v>7.9065664504945239E-3</c:v>
                </c:pt>
                <c:pt idx="855">
                  <c:v>6.2274075683328E-3</c:v>
                </c:pt>
                <c:pt idx="856">
                  <c:v>6.217145529042495E-3</c:v>
                </c:pt>
                <c:pt idx="857">
                  <c:v>1.1490342753819622E-2</c:v>
                </c:pt>
                <c:pt idx="858">
                  <c:v>1.0822524850082053E-2</c:v>
                </c:pt>
                <c:pt idx="859">
                  <c:v>1.0675960801357534E-2</c:v>
                </c:pt>
                <c:pt idx="860">
                  <c:v>4.4648811974294031E-3</c:v>
                </c:pt>
                <c:pt idx="861">
                  <c:v>5.3913217270456885E-3</c:v>
                </c:pt>
                <c:pt idx="862">
                  <c:v>5.1799382645260437E-3</c:v>
                </c:pt>
                <c:pt idx="863">
                  <c:v>6.4321196345057492E-3</c:v>
                </c:pt>
                <c:pt idx="864">
                  <c:v>5.0057286780758742E-3</c:v>
                </c:pt>
                <c:pt idx="865">
                  <c:v>2.1843229822114594E-2</c:v>
                </c:pt>
                <c:pt idx="866">
                  <c:v>5.0941636510960847E-3</c:v>
                </c:pt>
                <c:pt idx="867">
                  <c:v>4.1253309653310382E-3</c:v>
                </c:pt>
                <c:pt idx="868">
                  <c:v>4.194574361895121E-3</c:v>
                </c:pt>
                <c:pt idx="869">
                  <c:v>4.0587656779203819E-3</c:v>
                </c:pt>
                <c:pt idx="870">
                  <c:v>8.2660078933762052E-2</c:v>
                </c:pt>
                <c:pt idx="871">
                  <c:v>7.5317225433229107E-2</c:v>
                </c:pt>
                <c:pt idx="872">
                  <c:v>1.0372814068696895E-2</c:v>
                </c:pt>
                <c:pt idx="873">
                  <c:v>7.0042836404052691E-2</c:v>
                </c:pt>
                <c:pt idx="874">
                  <c:v>4.3146157252646911E-3</c:v>
                </c:pt>
                <c:pt idx="875">
                  <c:v>4.8228502902412634E-3</c:v>
                </c:pt>
                <c:pt idx="876">
                  <c:v>7.9792494245266271E-2</c:v>
                </c:pt>
                <c:pt idx="877">
                  <c:v>5.4581960041739652E-3</c:v>
                </c:pt>
                <c:pt idx="878">
                  <c:v>5.2672767619611531E-2</c:v>
                </c:pt>
                <c:pt idx="879">
                  <c:v>5.7566320680843414E-3</c:v>
                </c:pt>
                <c:pt idx="880">
                  <c:v>3.2778957503577393E-2</c:v>
                </c:pt>
                <c:pt idx="881">
                  <c:v>2.2065877001381184E-2</c:v>
                </c:pt>
                <c:pt idx="882">
                  <c:v>6.0832959549259307E-3</c:v>
                </c:pt>
                <c:pt idx="883">
                  <c:v>1.3993263104639221E-2</c:v>
                </c:pt>
                <c:pt idx="884">
                  <c:v>1.5573249553894344E-2</c:v>
                </c:pt>
                <c:pt idx="885">
                  <c:v>4.3762318504111577E-3</c:v>
                </c:pt>
                <c:pt idx="886">
                  <c:v>3.881391172254119E-3</c:v>
                </c:pt>
                <c:pt idx="887">
                  <c:v>1.3693910229895394E-2</c:v>
                </c:pt>
                <c:pt idx="888">
                  <c:v>2.1013282956346231E-3</c:v>
                </c:pt>
                <c:pt idx="889">
                  <c:v>1.2384898169772066E-2</c:v>
                </c:pt>
                <c:pt idx="890">
                  <c:v>2.0272298517937872E-3</c:v>
                </c:pt>
                <c:pt idx="891">
                  <c:v>2.183507570217669E-3</c:v>
                </c:pt>
                <c:pt idx="892">
                  <c:v>2.3148010456153847E-3</c:v>
                </c:pt>
                <c:pt idx="893">
                  <c:v>2.3789939399839173E-3</c:v>
                </c:pt>
                <c:pt idx="894">
                  <c:v>1.2965042992490051E-2</c:v>
                </c:pt>
                <c:pt idx="895">
                  <c:v>1.2557116330172306E-2</c:v>
                </c:pt>
                <c:pt idx="896">
                  <c:v>3.5357781092367854E-2</c:v>
                </c:pt>
                <c:pt idx="897">
                  <c:v>3.8931678110116401E-3</c:v>
                </c:pt>
                <c:pt idx="898">
                  <c:v>8.4098967331528007E-3</c:v>
                </c:pt>
                <c:pt idx="899">
                  <c:v>6.2441149168393105E-3</c:v>
                </c:pt>
                <c:pt idx="900">
                  <c:v>1.2357966091227321E-2</c:v>
                </c:pt>
                <c:pt idx="901">
                  <c:v>9.8422292743307414E-3</c:v>
                </c:pt>
                <c:pt idx="902">
                  <c:v>0.12947168511212184</c:v>
                </c:pt>
                <c:pt idx="903">
                  <c:v>9.8476680621650738E-3</c:v>
                </c:pt>
                <c:pt idx="904">
                  <c:v>1.0351833745572621E-2</c:v>
                </c:pt>
                <c:pt idx="905">
                  <c:v>1.0641820458250826E-2</c:v>
                </c:pt>
                <c:pt idx="906">
                  <c:v>1.2751995649885092E-2</c:v>
                </c:pt>
                <c:pt idx="907">
                  <c:v>1.8274393077967278E-2</c:v>
                </c:pt>
                <c:pt idx="908">
                  <c:v>1.347145890626298E-2</c:v>
                </c:pt>
                <c:pt idx="909">
                  <c:v>1.333283561569662E-2</c:v>
                </c:pt>
                <c:pt idx="910">
                  <c:v>2.0704235098522417E-2</c:v>
                </c:pt>
                <c:pt idx="911">
                  <c:v>5.7018020279813635E-3</c:v>
                </c:pt>
                <c:pt idx="912">
                  <c:v>4.2040669222692673E-3</c:v>
                </c:pt>
                <c:pt idx="913">
                  <c:v>4.292852319663888E-3</c:v>
                </c:pt>
                <c:pt idx="914">
                  <c:v>5.6552382727273823E-3</c:v>
                </c:pt>
                <c:pt idx="915">
                  <c:v>4.3910439540154967E-3</c:v>
                </c:pt>
                <c:pt idx="916">
                  <c:v>4.6714830006022072E-3</c:v>
                </c:pt>
                <c:pt idx="917">
                  <c:v>5.3885491959405262E-3</c:v>
                </c:pt>
                <c:pt idx="918">
                  <c:v>4.9123295882564678E-3</c:v>
                </c:pt>
                <c:pt idx="919">
                  <c:v>4.6016313529093026E-3</c:v>
                </c:pt>
                <c:pt idx="920">
                  <c:v>7.5718220517977785E-3</c:v>
                </c:pt>
                <c:pt idx="921">
                  <c:v>4.6577929189973192E-3</c:v>
                </c:pt>
                <c:pt idx="922">
                  <c:v>4.1349219474807576E-3</c:v>
                </c:pt>
                <c:pt idx="923">
                  <c:v>5.6964656620026779E-3</c:v>
                </c:pt>
                <c:pt idx="924">
                  <c:v>4.5384524711930213E-3</c:v>
                </c:pt>
                <c:pt idx="925">
                  <c:v>4.9200444087260497E-3</c:v>
                </c:pt>
                <c:pt idx="926">
                  <c:v>1.8463294343824016E-2</c:v>
                </c:pt>
                <c:pt idx="927">
                  <c:v>1.2576819758624918E-2</c:v>
                </c:pt>
                <c:pt idx="928">
                  <c:v>9.4459311097633697E-3</c:v>
                </c:pt>
                <c:pt idx="929">
                  <c:v>7.5424412302951653E-3</c:v>
                </c:pt>
                <c:pt idx="930">
                  <c:v>7.4091333372629156E-3</c:v>
                </c:pt>
                <c:pt idx="931">
                  <c:v>8.6184480285520972E-3</c:v>
                </c:pt>
                <c:pt idx="932">
                  <c:v>1.0051420912952729E-2</c:v>
                </c:pt>
                <c:pt idx="933">
                  <c:v>6.9731401837249078E-3</c:v>
                </c:pt>
                <c:pt idx="934">
                  <c:v>7.1805395174163733E-3</c:v>
                </c:pt>
                <c:pt idx="935">
                  <c:v>9.0807690191222236E-3</c:v>
                </c:pt>
                <c:pt idx="936">
                  <c:v>8.1156655348020336E-3</c:v>
                </c:pt>
                <c:pt idx="937">
                  <c:v>6.6221812703241524E-3</c:v>
                </c:pt>
                <c:pt idx="938">
                  <c:v>6.6966205815755624E-3</c:v>
                </c:pt>
                <c:pt idx="939">
                  <c:v>6.600741713604745E-3</c:v>
                </c:pt>
                <c:pt idx="940">
                  <c:v>7.2587206005738014E-3</c:v>
                </c:pt>
                <c:pt idx="941">
                  <c:v>3.2683383980680555E-3</c:v>
                </c:pt>
                <c:pt idx="942">
                  <c:v>1.1025555485354759E-2</c:v>
                </c:pt>
                <c:pt idx="943">
                  <c:v>6.4305171266844808E-3</c:v>
                </c:pt>
                <c:pt idx="944">
                  <c:v>3.7633413394301237E-3</c:v>
                </c:pt>
                <c:pt idx="945">
                  <c:v>4.7056292092970478E-3</c:v>
                </c:pt>
                <c:pt idx="946">
                  <c:v>5.1746683368067998E-3</c:v>
                </c:pt>
                <c:pt idx="947">
                  <c:v>6.0886827827112203E-3</c:v>
                </c:pt>
                <c:pt idx="948">
                  <c:v>5.4618938956708099E-3</c:v>
                </c:pt>
                <c:pt idx="949">
                  <c:v>1.3004476251967299E-2</c:v>
                </c:pt>
                <c:pt idx="950">
                  <c:v>1.0809716152587627E-2</c:v>
                </c:pt>
                <c:pt idx="951">
                  <c:v>1.6639489439958483E-2</c:v>
                </c:pt>
                <c:pt idx="952">
                  <c:v>1.0708129602792098E-2</c:v>
                </c:pt>
                <c:pt idx="953">
                  <c:v>1.5367989259245476E-2</c:v>
                </c:pt>
                <c:pt idx="954">
                  <c:v>4.8049634845962093E-3</c:v>
                </c:pt>
                <c:pt idx="955">
                  <c:v>4.6522558690786069E-3</c:v>
                </c:pt>
                <c:pt idx="956">
                  <c:v>4.395331214531074E-3</c:v>
                </c:pt>
                <c:pt idx="957">
                  <c:v>3.7175641687512452E-3</c:v>
                </c:pt>
                <c:pt idx="958">
                  <c:v>4.0072464870754424E-3</c:v>
                </c:pt>
                <c:pt idx="959">
                  <c:v>4.6072686054928627E-3</c:v>
                </c:pt>
                <c:pt idx="960">
                  <c:v>3.5004380355649202E-3</c:v>
                </c:pt>
                <c:pt idx="961">
                  <c:v>3.0093194377965324E-3</c:v>
                </c:pt>
                <c:pt idx="962">
                  <c:v>2.6830674291241129E-3</c:v>
                </c:pt>
                <c:pt idx="963">
                  <c:v>2.9629425359184274E-3</c:v>
                </c:pt>
                <c:pt idx="964">
                  <c:v>2.6974641411264049E-3</c:v>
                </c:pt>
                <c:pt idx="965">
                  <c:v>6.4711527227536807E-3</c:v>
                </c:pt>
                <c:pt idx="966">
                  <c:v>1.4483422555367165E-2</c:v>
                </c:pt>
                <c:pt idx="967">
                  <c:v>1.4933659055622087E-2</c:v>
                </c:pt>
                <c:pt idx="968">
                  <c:v>3.7282442788292838E-3</c:v>
                </c:pt>
                <c:pt idx="969">
                  <c:v>4.1899206276182965E-3</c:v>
                </c:pt>
                <c:pt idx="970">
                  <c:v>4.1393383960673224E-3</c:v>
                </c:pt>
                <c:pt idx="971">
                  <c:v>4.0985406397267632E-3</c:v>
                </c:pt>
                <c:pt idx="972">
                  <c:v>3.7087574145051923E-3</c:v>
                </c:pt>
                <c:pt idx="973">
                  <c:v>4.133234806489851E-3</c:v>
                </c:pt>
                <c:pt idx="974">
                  <c:v>5.1100776615504336E-3</c:v>
                </c:pt>
                <c:pt idx="975">
                  <c:v>5.695601158169015E-3</c:v>
                </c:pt>
                <c:pt idx="976">
                  <c:v>5.7789096876268257E-3</c:v>
                </c:pt>
                <c:pt idx="977">
                  <c:v>5.2978609825834371E-3</c:v>
                </c:pt>
                <c:pt idx="978">
                  <c:v>3.0767371329929434E-3</c:v>
                </c:pt>
                <c:pt idx="979">
                  <c:v>6.6884612328930414E-3</c:v>
                </c:pt>
                <c:pt idx="980">
                  <c:v>6.3484660297547617E-3</c:v>
                </c:pt>
                <c:pt idx="981">
                  <c:v>3.3557004894714903E-3</c:v>
                </c:pt>
                <c:pt idx="982">
                  <c:v>2.8374053189157656E-3</c:v>
                </c:pt>
                <c:pt idx="983">
                  <c:v>2.6247616921273795E-3</c:v>
                </c:pt>
                <c:pt idx="984">
                  <c:v>2.370800664109652E-3</c:v>
                </c:pt>
                <c:pt idx="985">
                  <c:v>2.4117401144197535E-3</c:v>
                </c:pt>
                <c:pt idx="986">
                  <c:v>2.4764047322204915E-3</c:v>
                </c:pt>
                <c:pt idx="987">
                  <c:v>2.1361738466146724E-3</c:v>
                </c:pt>
                <c:pt idx="988">
                  <c:v>2.5678486010850209E-3</c:v>
                </c:pt>
                <c:pt idx="989">
                  <c:v>2.3241288946274021E-3</c:v>
                </c:pt>
                <c:pt idx="990">
                  <c:v>2.4356571349972616E-3</c:v>
                </c:pt>
                <c:pt idx="991">
                  <c:v>5.6087461996128683E-3</c:v>
                </c:pt>
                <c:pt idx="992">
                  <c:v>2.9432534984816482E-3</c:v>
                </c:pt>
                <c:pt idx="993">
                  <c:v>6.6244046788287601E-3</c:v>
                </c:pt>
                <c:pt idx="994">
                  <c:v>8.8288721369428596E-3</c:v>
                </c:pt>
                <c:pt idx="995">
                  <c:v>3.0745868573528474E-3</c:v>
                </c:pt>
                <c:pt idx="996">
                  <c:v>5.7273903695066299E-3</c:v>
                </c:pt>
                <c:pt idx="997">
                  <c:v>4.4924387791475794E-3</c:v>
                </c:pt>
                <c:pt idx="998">
                  <c:v>2.7083291600301521E-3</c:v>
                </c:pt>
                <c:pt idx="999">
                  <c:v>2.4717178648431069E-3</c:v>
                </c:pt>
                <c:pt idx="1000">
                  <c:v>2.4642151315619251E-3</c:v>
                </c:pt>
                <c:pt idx="1001">
                  <c:v>2.6801275846439192E-3</c:v>
                </c:pt>
                <c:pt idx="1002">
                  <c:v>3.1413310502305305E-3</c:v>
                </c:pt>
                <c:pt idx="1003">
                  <c:v>3.1442202575303092E-3</c:v>
                </c:pt>
                <c:pt idx="1004">
                  <c:v>3.2467296213679313E-3</c:v>
                </c:pt>
                <c:pt idx="1005">
                  <c:v>6.1326455535693492E-3</c:v>
                </c:pt>
                <c:pt idx="1006">
                  <c:v>1.1264635264910406E-2</c:v>
                </c:pt>
                <c:pt idx="1007">
                  <c:v>6.3681909237170726E-3</c:v>
                </c:pt>
                <c:pt idx="1008">
                  <c:v>6.1564301381469037E-3</c:v>
                </c:pt>
                <c:pt idx="1009">
                  <c:v>3.0854182710813817E-3</c:v>
                </c:pt>
                <c:pt idx="1010">
                  <c:v>2.4543598053171E-3</c:v>
                </c:pt>
                <c:pt idx="1011">
                  <c:v>2.0598579597571791E-3</c:v>
                </c:pt>
                <c:pt idx="1012">
                  <c:v>2.4664574724962249E-3</c:v>
                </c:pt>
                <c:pt idx="1013">
                  <c:v>3.2487267091324025E-3</c:v>
                </c:pt>
                <c:pt idx="1014">
                  <c:v>2.9931997778485839E-3</c:v>
                </c:pt>
                <c:pt idx="1015">
                  <c:v>3.5289585598163209E-3</c:v>
                </c:pt>
                <c:pt idx="1016">
                  <c:v>6.7055245795125847E-3</c:v>
                </c:pt>
                <c:pt idx="1017">
                  <c:v>3.3248779126928982E-3</c:v>
                </c:pt>
                <c:pt idx="1018">
                  <c:v>4.3651565893042584E-3</c:v>
                </c:pt>
                <c:pt idx="1019">
                  <c:v>4.272545469931447E-3</c:v>
                </c:pt>
                <c:pt idx="1020">
                  <c:v>5.6517143474080385E-3</c:v>
                </c:pt>
                <c:pt idx="1021">
                  <c:v>2.0494628215381949E-2</c:v>
                </c:pt>
                <c:pt idx="1022">
                  <c:v>2.0910025050318207E-2</c:v>
                </c:pt>
                <c:pt idx="1023">
                  <c:v>1.8592867424604982E-3</c:v>
                </c:pt>
                <c:pt idx="1024">
                  <c:v>1.1375415436408394E-2</c:v>
                </c:pt>
                <c:pt idx="1025">
                  <c:v>1.7556518325383987E-3</c:v>
                </c:pt>
                <c:pt idx="1026">
                  <c:v>1.5389889182202191E-3</c:v>
                </c:pt>
                <c:pt idx="1027">
                  <c:v>1.0738552169962199E-2</c:v>
                </c:pt>
                <c:pt idx="1028">
                  <c:v>1.5539118035431582E-2</c:v>
                </c:pt>
                <c:pt idx="1029">
                  <c:v>3.5367920276692145E-3</c:v>
                </c:pt>
                <c:pt idx="1030">
                  <c:v>3.4866183858020382E-3</c:v>
                </c:pt>
                <c:pt idx="1031">
                  <c:v>3.3994300579099877E-3</c:v>
                </c:pt>
                <c:pt idx="1032">
                  <c:v>4.380135669367514E-3</c:v>
                </c:pt>
                <c:pt idx="1033">
                  <c:v>4.5227318189407471E-3</c:v>
                </c:pt>
                <c:pt idx="1034">
                  <c:v>3.4383209448551263E-3</c:v>
                </c:pt>
                <c:pt idx="1035">
                  <c:v>3.4830957021649489E-3</c:v>
                </c:pt>
                <c:pt idx="1036">
                  <c:v>4.285710844089588E-3</c:v>
                </c:pt>
                <c:pt idx="1037">
                  <c:v>3.1795992968842481E-3</c:v>
                </c:pt>
                <c:pt idx="1038">
                  <c:v>3.3332262803109393E-3</c:v>
                </c:pt>
                <c:pt idx="1039">
                  <c:v>3.5109560596082732E-3</c:v>
                </c:pt>
                <c:pt idx="1040">
                  <c:v>1.3100511448658984E-2</c:v>
                </c:pt>
                <c:pt idx="1041">
                  <c:v>5.5853289034228657E-3</c:v>
                </c:pt>
                <c:pt idx="1042">
                  <c:v>4.2225382594480165E-3</c:v>
                </c:pt>
                <c:pt idx="1043">
                  <c:v>1.0001437416464851E-2</c:v>
                </c:pt>
                <c:pt idx="1044">
                  <c:v>5.0635499056633426E-3</c:v>
                </c:pt>
                <c:pt idx="1045">
                  <c:v>5.8450685220990395E-3</c:v>
                </c:pt>
                <c:pt idx="1046">
                  <c:v>6.5305312970073788E-3</c:v>
                </c:pt>
                <c:pt idx="1047">
                  <c:v>1.0203494375694096E-2</c:v>
                </c:pt>
                <c:pt idx="1048">
                  <c:v>1.0843087287865602E-2</c:v>
                </c:pt>
                <c:pt idx="1049">
                  <c:v>1.3228477404017015E-2</c:v>
                </c:pt>
                <c:pt idx="1050">
                  <c:v>1.0535646395251671E-2</c:v>
                </c:pt>
                <c:pt idx="1051">
                  <c:v>6.4090068740842174E-3</c:v>
                </c:pt>
                <c:pt idx="1052">
                  <c:v>7.437764667846374E-3</c:v>
                </c:pt>
                <c:pt idx="1053">
                  <c:v>1.9357943012527922E-2</c:v>
                </c:pt>
                <c:pt idx="1054">
                  <c:v>7.9029526581974839E-3</c:v>
                </c:pt>
                <c:pt idx="1055">
                  <c:v>1.2799086966942107E-2</c:v>
                </c:pt>
                <c:pt idx="1056">
                  <c:v>7.7936781000969256E-3</c:v>
                </c:pt>
                <c:pt idx="1057">
                  <c:v>1.6879100602103222E-2</c:v>
                </c:pt>
                <c:pt idx="1058">
                  <c:v>7.5582530455464694E-3</c:v>
                </c:pt>
                <c:pt idx="1059">
                  <c:v>7.4270848086104568E-3</c:v>
                </c:pt>
                <c:pt idx="1060">
                  <c:v>7.693449997231986E-3</c:v>
                </c:pt>
                <c:pt idx="1061">
                  <c:v>2.4180535030535372E-2</c:v>
                </c:pt>
                <c:pt idx="1062">
                  <c:v>2.3806100899811718E-2</c:v>
                </c:pt>
                <c:pt idx="1063">
                  <c:v>2.0529658371878642E-2</c:v>
                </c:pt>
                <c:pt idx="1064">
                  <c:v>7.2503728361924787E-3</c:v>
                </c:pt>
                <c:pt idx="1065">
                  <c:v>5.6795492168445474E-3</c:v>
                </c:pt>
                <c:pt idx="1066">
                  <c:v>8.2113959268459505E-3</c:v>
                </c:pt>
                <c:pt idx="1067">
                  <c:v>5.8832684175825038E-3</c:v>
                </c:pt>
                <c:pt idx="1068">
                  <c:v>8.2326352153445637E-3</c:v>
                </c:pt>
                <c:pt idx="1069">
                  <c:v>1.2600041771363774E-2</c:v>
                </c:pt>
                <c:pt idx="1070">
                  <c:v>4.3708372277352437E-3</c:v>
                </c:pt>
                <c:pt idx="1071">
                  <c:v>4.0117570220887036E-3</c:v>
                </c:pt>
                <c:pt idx="1072">
                  <c:v>3.8283903813135798E-3</c:v>
                </c:pt>
                <c:pt idx="1073">
                  <c:v>5.0515814494327075E-3</c:v>
                </c:pt>
                <c:pt idx="1074">
                  <c:v>3.3224258079390329E-3</c:v>
                </c:pt>
                <c:pt idx="1075">
                  <c:v>8.1700448561226116E-3</c:v>
                </c:pt>
                <c:pt idx="1076">
                  <c:v>8.1562103008716285E-3</c:v>
                </c:pt>
                <c:pt idx="1077">
                  <c:v>2.0732743719660281E-2</c:v>
                </c:pt>
                <c:pt idx="1078">
                  <c:v>8.6020018528646918E-3</c:v>
                </c:pt>
                <c:pt idx="1079">
                  <c:v>7.8562751584139376E-3</c:v>
                </c:pt>
                <c:pt idx="1080">
                  <c:v>7.8802995130652243E-3</c:v>
                </c:pt>
                <c:pt idx="1081">
                  <c:v>7.912579050576584E-3</c:v>
                </c:pt>
                <c:pt idx="1082">
                  <c:v>7.8144461128132198E-3</c:v>
                </c:pt>
                <c:pt idx="1083">
                  <c:v>1.0944484750960196E-2</c:v>
                </c:pt>
                <c:pt idx="1084">
                  <c:v>1.2537662026583365E-2</c:v>
                </c:pt>
                <c:pt idx="1085">
                  <c:v>1.9976681520123954E-2</c:v>
                </c:pt>
                <c:pt idx="1086">
                  <c:v>2.1216073436206309E-2</c:v>
                </c:pt>
                <c:pt idx="1087">
                  <c:v>0.11298471923199584</c:v>
                </c:pt>
                <c:pt idx="1088">
                  <c:v>0.10802123288624939</c:v>
                </c:pt>
                <c:pt idx="1089">
                  <c:v>0.12340570793888336</c:v>
                </c:pt>
                <c:pt idx="1090">
                  <c:v>1.8722310661869423E-2</c:v>
                </c:pt>
                <c:pt idx="1091">
                  <c:v>3.7299793719871867E-3</c:v>
                </c:pt>
                <c:pt idx="1092">
                  <c:v>2.9689278889835522E-3</c:v>
                </c:pt>
                <c:pt idx="1093">
                  <c:v>2.8846790435457397E-3</c:v>
                </c:pt>
                <c:pt idx="1094">
                  <c:v>5.7804121765050991E-3</c:v>
                </c:pt>
                <c:pt idx="1095">
                  <c:v>5.9088722189652573E-3</c:v>
                </c:pt>
                <c:pt idx="1096">
                  <c:v>2.3135630591722685E-3</c:v>
                </c:pt>
                <c:pt idx="1097">
                  <c:v>2.2940039827034193E-3</c:v>
                </c:pt>
                <c:pt idx="1098">
                  <c:v>2.0618156630302482E-3</c:v>
                </c:pt>
                <c:pt idx="1099">
                  <c:v>3.0911494598478387E-3</c:v>
                </c:pt>
                <c:pt idx="1100">
                  <c:v>1.7363007006703192E-3</c:v>
                </c:pt>
                <c:pt idx="1101">
                  <c:v>1.215524360989481E-2</c:v>
                </c:pt>
                <c:pt idx="1102">
                  <c:v>1.6826071025702609E-3</c:v>
                </c:pt>
                <c:pt idx="1103">
                  <c:v>1.7426714180330135E-3</c:v>
                </c:pt>
                <c:pt idx="1104">
                  <c:v>2.0056772809384071E-3</c:v>
                </c:pt>
                <c:pt idx="1105">
                  <c:v>2.0630122410510315E-3</c:v>
                </c:pt>
                <c:pt idx="1106">
                  <c:v>7.0227012894331026E-3</c:v>
                </c:pt>
                <c:pt idx="1107">
                  <c:v>2.4762695834255378E-2</c:v>
                </c:pt>
                <c:pt idx="1108">
                  <c:v>1.0516687815095731E-2</c:v>
                </c:pt>
                <c:pt idx="1109">
                  <c:v>1.9445040360360783E-2</c:v>
                </c:pt>
                <c:pt idx="1110">
                  <c:v>2.1513522528160751E-2</c:v>
                </c:pt>
                <c:pt idx="1111">
                  <c:v>2.5755339487406083E-2</c:v>
                </c:pt>
                <c:pt idx="1112">
                  <c:v>7.6472389948238073E-2</c:v>
                </c:pt>
                <c:pt idx="1113">
                  <c:v>7.3621843996977479E-2</c:v>
                </c:pt>
                <c:pt idx="1114">
                  <c:v>6.2405154976447455E-2</c:v>
                </c:pt>
                <c:pt idx="1115">
                  <c:v>7.9236681898057063E-2</c:v>
                </c:pt>
                <c:pt idx="1116">
                  <c:v>6.3815207253563044E-2</c:v>
                </c:pt>
                <c:pt idx="1117">
                  <c:v>7.4231999868626747E-2</c:v>
                </c:pt>
                <c:pt idx="1118">
                  <c:v>8.1223831797926568E-2</c:v>
                </c:pt>
                <c:pt idx="1119">
                  <c:v>8.3953156978778448E-2</c:v>
                </c:pt>
                <c:pt idx="1120">
                  <c:v>9.3333860421216761E-2</c:v>
                </c:pt>
                <c:pt idx="1121">
                  <c:v>0.20546689378206948</c:v>
                </c:pt>
                <c:pt idx="1122">
                  <c:v>2.039568516865535E-2</c:v>
                </c:pt>
                <c:pt idx="1123">
                  <c:v>8.0018824347426187E-2</c:v>
                </c:pt>
                <c:pt idx="1124">
                  <c:v>8.0136986996930323E-2</c:v>
                </c:pt>
                <c:pt idx="1125">
                  <c:v>2.4769481555405488E-2</c:v>
                </c:pt>
                <c:pt idx="1126">
                  <c:v>3.1769385530004884E-2</c:v>
                </c:pt>
                <c:pt idx="1127">
                  <c:v>4.1775774232318763E-2</c:v>
                </c:pt>
                <c:pt idx="1128">
                  <c:v>9.3354697065690689E-2</c:v>
                </c:pt>
                <c:pt idx="1129">
                  <c:v>8.826647670133074E-2</c:v>
                </c:pt>
                <c:pt idx="1130">
                  <c:v>2.3765863595547793E-2</c:v>
                </c:pt>
                <c:pt idx="1131">
                  <c:v>3.2725103960985095E-2</c:v>
                </c:pt>
                <c:pt idx="1132">
                  <c:v>2.594566875120884E-2</c:v>
                </c:pt>
                <c:pt idx="1133">
                  <c:v>2.4951900446284668E-2</c:v>
                </c:pt>
                <c:pt idx="1134">
                  <c:v>1.5390940568554973E-2</c:v>
                </c:pt>
                <c:pt idx="1135">
                  <c:v>1.7183235270721752E-2</c:v>
                </c:pt>
                <c:pt idx="1136">
                  <c:v>3.1368936902589316E-3</c:v>
                </c:pt>
                <c:pt idx="1137">
                  <c:v>2.2186889099384023E-3</c:v>
                </c:pt>
                <c:pt idx="1138">
                  <c:v>2.3256579289875311E-3</c:v>
                </c:pt>
                <c:pt idx="1139">
                  <c:v>1.7581005881985167E-3</c:v>
                </c:pt>
                <c:pt idx="1140">
                  <c:v>1.4692160279486969E-3</c:v>
                </c:pt>
                <c:pt idx="1141">
                  <c:v>1.6588558933466838E-3</c:v>
                </c:pt>
                <c:pt idx="1142">
                  <c:v>1.5399030565753594E-3</c:v>
                </c:pt>
                <c:pt idx="1143">
                  <c:v>6.1727740459676349E-3</c:v>
                </c:pt>
                <c:pt idx="1144">
                  <c:v>2.2155451288728514E-3</c:v>
                </c:pt>
                <c:pt idx="1145">
                  <c:v>2.0817177994239314E-3</c:v>
                </c:pt>
                <c:pt idx="1146">
                  <c:v>2.4460647869408779E-3</c:v>
                </c:pt>
                <c:pt idx="1147">
                  <c:v>2.0622312287259443E-3</c:v>
                </c:pt>
                <c:pt idx="1148">
                  <c:v>4.3396012418180233E-3</c:v>
                </c:pt>
                <c:pt idx="1149">
                  <c:v>1.3421117518897262E-2</c:v>
                </c:pt>
                <c:pt idx="1150">
                  <c:v>4.2898302579183088E-3</c:v>
                </c:pt>
                <c:pt idx="1151">
                  <c:v>3.7781473016141312E-3</c:v>
                </c:pt>
                <c:pt idx="1152">
                  <c:v>4.3449351135027049E-3</c:v>
                </c:pt>
                <c:pt idx="1153">
                  <c:v>4.3158003231147189E-3</c:v>
                </c:pt>
                <c:pt idx="1154">
                  <c:v>5.7292230315041338E-3</c:v>
                </c:pt>
                <c:pt idx="1155">
                  <c:v>4.6986009563717325E-3</c:v>
                </c:pt>
                <c:pt idx="1156">
                  <c:v>4.7700641901463614E-3</c:v>
                </c:pt>
                <c:pt idx="1157">
                  <c:v>6.439085996297402E-3</c:v>
                </c:pt>
                <c:pt idx="1158">
                  <c:v>1.377970496587092E-2</c:v>
                </c:pt>
                <c:pt idx="1159">
                  <c:v>6.3481970960877643E-3</c:v>
                </c:pt>
                <c:pt idx="1160">
                  <c:v>1.4394924775746058E-2</c:v>
                </c:pt>
                <c:pt idx="1161">
                  <c:v>7.761941587544988E-3</c:v>
                </c:pt>
                <c:pt idx="1162">
                  <c:v>8.3208186924408761E-3</c:v>
                </c:pt>
                <c:pt idx="1163">
                  <c:v>4.7573284974194623E-3</c:v>
                </c:pt>
                <c:pt idx="1164">
                  <c:v>1.6210691584338476E-2</c:v>
                </c:pt>
                <c:pt idx="1165">
                  <c:v>4.1280489387096322E-3</c:v>
                </c:pt>
                <c:pt idx="1166">
                  <c:v>3.6156090744618929E-3</c:v>
                </c:pt>
                <c:pt idx="1167">
                  <c:v>2.2778598557212665E-3</c:v>
                </c:pt>
                <c:pt idx="1168">
                  <c:v>2.6032675336785361E-3</c:v>
                </c:pt>
                <c:pt idx="1169">
                  <c:v>1.846185725251331E-3</c:v>
                </c:pt>
                <c:pt idx="1170">
                  <c:v>1.4382484393430013E-3</c:v>
                </c:pt>
                <c:pt idx="1171">
                  <c:v>1.6704841680259322E-3</c:v>
                </c:pt>
                <c:pt idx="1172">
                  <c:v>1.707708688679915E-3</c:v>
                </c:pt>
                <c:pt idx="1173">
                  <c:v>1.0627915629479043E-2</c:v>
                </c:pt>
                <c:pt idx="1174">
                  <c:v>1.5007267592530181E-3</c:v>
                </c:pt>
                <c:pt idx="1175">
                  <c:v>4.0970981092365352E-3</c:v>
                </c:pt>
                <c:pt idx="1176">
                  <c:v>2.0794278803862604E-3</c:v>
                </c:pt>
                <c:pt idx="1177">
                  <c:v>1.6842584935674832E-3</c:v>
                </c:pt>
                <c:pt idx="1178">
                  <c:v>1.7498583607819087E-3</c:v>
                </c:pt>
                <c:pt idx="1179">
                  <c:v>2.8758997667128589E-3</c:v>
                </c:pt>
                <c:pt idx="1180">
                  <c:v>2.4859125094438203E-3</c:v>
                </c:pt>
                <c:pt idx="1181">
                  <c:v>6.9119477304945831E-3</c:v>
                </c:pt>
                <c:pt idx="1182">
                  <c:v>7.073058738622926E-3</c:v>
                </c:pt>
                <c:pt idx="1183">
                  <c:v>2.0888627903851531E-3</c:v>
                </c:pt>
                <c:pt idx="1184">
                  <c:v>2.9361643885916096E-3</c:v>
                </c:pt>
                <c:pt idx="1185">
                  <c:v>2.0425110311264151E-3</c:v>
                </c:pt>
                <c:pt idx="1186">
                  <c:v>2.8905437880029743E-3</c:v>
                </c:pt>
                <c:pt idx="1187">
                  <c:v>4.4185461461752694E-2</c:v>
                </c:pt>
                <c:pt idx="1188">
                  <c:v>1.650519097840155E-2</c:v>
                </c:pt>
                <c:pt idx="1189">
                  <c:v>1.7939594614656044E-2</c:v>
                </c:pt>
                <c:pt idx="1190">
                  <c:v>1.6668922761842786E-2</c:v>
                </c:pt>
                <c:pt idx="1191">
                  <c:v>1.7914378462941395E-2</c:v>
                </c:pt>
                <c:pt idx="1192">
                  <c:v>1.651083161810141E-2</c:v>
                </c:pt>
                <c:pt idx="1193">
                  <c:v>1.673830573976165E-2</c:v>
                </c:pt>
                <c:pt idx="1194">
                  <c:v>1.6867797672416411E-2</c:v>
                </c:pt>
                <c:pt idx="1195">
                  <c:v>1.8995609757727207E-2</c:v>
                </c:pt>
                <c:pt idx="1196">
                  <c:v>3.042738071840231E-2</c:v>
                </c:pt>
                <c:pt idx="1197">
                  <c:v>1.9215403735102683E-2</c:v>
                </c:pt>
                <c:pt idx="1198">
                  <c:v>1.817857278194852E-2</c:v>
                </c:pt>
                <c:pt idx="1199">
                  <c:v>1.8656499526069022E-2</c:v>
                </c:pt>
                <c:pt idx="1200">
                  <c:v>1.8935655581074528E-2</c:v>
                </c:pt>
                <c:pt idx="1201">
                  <c:v>2.3508582988678701E-2</c:v>
                </c:pt>
                <c:pt idx="1202">
                  <c:v>1.0421638686472738E-2</c:v>
                </c:pt>
                <c:pt idx="1203">
                  <c:v>1.0731186566670166E-2</c:v>
                </c:pt>
                <c:pt idx="1204">
                  <c:v>8.4722721353615426E-3</c:v>
                </c:pt>
                <c:pt idx="1205">
                  <c:v>9.2285501034342805E-3</c:v>
                </c:pt>
                <c:pt idx="1206">
                  <c:v>8.5890603961101507E-3</c:v>
                </c:pt>
                <c:pt idx="1207">
                  <c:v>2.6608011806860394E-3</c:v>
                </c:pt>
                <c:pt idx="1208">
                  <c:v>5.1022124251806624E-3</c:v>
                </c:pt>
                <c:pt idx="1209">
                  <c:v>3.5408207958724366E-3</c:v>
                </c:pt>
                <c:pt idx="1210">
                  <c:v>3.6621772596303953E-3</c:v>
                </c:pt>
                <c:pt idx="1211">
                  <c:v>3.0494484804983999E-3</c:v>
                </c:pt>
                <c:pt idx="1212">
                  <c:v>2.4622840890723228E-3</c:v>
                </c:pt>
                <c:pt idx="1213">
                  <c:v>2.2119916794518558E-3</c:v>
                </c:pt>
                <c:pt idx="1214">
                  <c:v>1.8898159358818299E-3</c:v>
                </c:pt>
                <c:pt idx="1215">
                  <c:v>1.7721159805294503E-3</c:v>
                </c:pt>
                <c:pt idx="1216">
                  <c:v>2.2590693235025952E-3</c:v>
                </c:pt>
                <c:pt idx="1217">
                  <c:v>1.2020683641405521E-2</c:v>
                </c:pt>
                <c:pt idx="1218">
                  <c:v>1.0753233683354272E-2</c:v>
                </c:pt>
                <c:pt idx="1219">
                  <c:v>5.3321017482838712E-3</c:v>
                </c:pt>
                <c:pt idx="1220">
                  <c:v>7.4367066439024933E-3</c:v>
                </c:pt>
                <c:pt idx="1221">
                  <c:v>7.8393056425218634E-3</c:v>
                </c:pt>
                <c:pt idx="1222">
                  <c:v>9.0058037616165612E-3</c:v>
                </c:pt>
                <c:pt idx="1223">
                  <c:v>4.8420969112974097E-3</c:v>
                </c:pt>
                <c:pt idx="1224">
                  <c:v>5.5295359241774467E-3</c:v>
                </c:pt>
                <c:pt idx="1225">
                  <c:v>4.8071406358073804E-3</c:v>
                </c:pt>
                <c:pt idx="1226">
                  <c:v>5.8251858149409429E-3</c:v>
                </c:pt>
                <c:pt idx="1227">
                  <c:v>6.5125520331993404E-3</c:v>
                </c:pt>
                <c:pt idx="1228">
                  <c:v>6.0521189046872847E-3</c:v>
                </c:pt>
                <c:pt idx="1229">
                  <c:v>4.3904428686123249E-3</c:v>
                </c:pt>
                <c:pt idx="1230">
                  <c:v>2.0503189047777017E-2</c:v>
                </c:pt>
                <c:pt idx="1231">
                  <c:v>1.3848738867041268E-2</c:v>
                </c:pt>
                <c:pt idx="1232">
                  <c:v>5.406410313074767E-3</c:v>
                </c:pt>
                <c:pt idx="1233">
                  <c:v>2.4726312278162289E-3</c:v>
                </c:pt>
                <c:pt idx="1234">
                  <c:v>2.9866387169712244E-3</c:v>
                </c:pt>
                <c:pt idx="1235">
                  <c:v>3.7165357273180738E-3</c:v>
                </c:pt>
                <c:pt idx="1236">
                  <c:v>2.570787546132765E-3</c:v>
                </c:pt>
                <c:pt idx="1237">
                  <c:v>3.6358039990596167E-3</c:v>
                </c:pt>
                <c:pt idx="1238">
                  <c:v>4.5889189388738233E-3</c:v>
                </c:pt>
                <c:pt idx="1239">
                  <c:v>3.1388652306886581E-3</c:v>
                </c:pt>
                <c:pt idx="1240">
                  <c:v>2.1931210305000427E-3</c:v>
                </c:pt>
                <c:pt idx="1241">
                  <c:v>2.2383675125118088E-3</c:v>
                </c:pt>
                <c:pt idx="1242">
                  <c:v>3.3678636825259746E-3</c:v>
                </c:pt>
                <c:pt idx="1243">
                  <c:v>3.0760658315066311E-3</c:v>
                </c:pt>
                <c:pt idx="1244">
                  <c:v>4.2619852166704379E-3</c:v>
                </c:pt>
                <c:pt idx="1245">
                  <c:v>4.749507465813531E-3</c:v>
                </c:pt>
                <c:pt idx="1246">
                  <c:v>5.344720921495176E-3</c:v>
                </c:pt>
                <c:pt idx="1247">
                  <c:v>8.3071574980514377E-3</c:v>
                </c:pt>
                <c:pt idx="1248">
                  <c:v>4.7274063045531023E-3</c:v>
                </c:pt>
                <c:pt idx="1249">
                  <c:v>1.2937979044313239E-2</c:v>
                </c:pt>
                <c:pt idx="1250">
                  <c:v>1.1717259314710234E-2</c:v>
                </c:pt>
                <c:pt idx="1251">
                  <c:v>8.7341097373637676E-3</c:v>
                </c:pt>
                <c:pt idx="1252">
                  <c:v>1.0698381885931172E-2</c:v>
                </c:pt>
                <c:pt idx="1253">
                  <c:v>1.022909471856133E-2</c:v>
                </c:pt>
                <c:pt idx="1254">
                  <c:v>6.4620751245757554E-3</c:v>
                </c:pt>
                <c:pt idx="1255">
                  <c:v>5.9686202038507366E-3</c:v>
                </c:pt>
                <c:pt idx="1256">
                  <c:v>1.0135202202792785E-2</c:v>
                </c:pt>
                <c:pt idx="1257">
                  <c:v>6.9832241846857395E-3</c:v>
                </c:pt>
                <c:pt idx="1258">
                  <c:v>1.012002630463898E-2</c:v>
                </c:pt>
                <c:pt idx="1259">
                  <c:v>6.1452594714857161E-3</c:v>
                </c:pt>
                <c:pt idx="1260">
                  <c:v>8.0388921056658742E-3</c:v>
                </c:pt>
                <c:pt idx="1261">
                  <c:v>7.3459347946625633E-3</c:v>
                </c:pt>
                <c:pt idx="1262">
                  <c:v>5.792752537612576E-3</c:v>
                </c:pt>
                <c:pt idx="1263">
                  <c:v>3.6299596575737857E-3</c:v>
                </c:pt>
                <c:pt idx="1264">
                  <c:v>5.1875323281583459E-3</c:v>
                </c:pt>
                <c:pt idx="1265">
                  <c:v>7.8132907517252988E-3</c:v>
                </c:pt>
                <c:pt idx="1266">
                  <c:v>4.2780685789318828E-3</c:v>
                </c:pt>
                <c:pt idx="1267">
                  <c:v>4.0512248927044494E-3</c:v>
                </c:pt>
                <c:pt idx="1268">
                  <c:v>4.9356617313464357E-3</c:v>
                </c:pt>
                <c:pt idx="1269">
                  <c:v>7.7134841031787221E-3</c:v>
                </c:pt>
                <c:pt idx="1270">
                  <c:v>9.5884513079499724E-3</c:v>
                </c:pt>
                <c:pt idx="1271">
                  <c:v>5.6065154623835579E-3</c:v>
                </c:pt>
                <c:pt idx="1272">
                  <c:v>1.1117804258488375E-2</c:v>
                </c:pt>
                <c:pt idx="1273">
                  <c:v>7.8774288060430887E-3</c:v>
                </c:pt>
                <c:pt idx="1274">
                  <c:v>6.608903530432521E-3</c:v>
                </c:pt>
                <c:pt idx="1275">
                  <c:v>1.1991707744789746E-2</c:v>
                </c:pt>
                <c:pt idx="1276">
                  <c:v>6.0171425477208145E-3</c:v>
                </c:pt>
                <c:pt idx="1277">
                  <c:v>1.3296139030574387E-2</c:v>
                </c:pt>
                <c:pt idx="1278">
                  <c:v>4.7078535280921183E-3</c:v>
                </c:pt>
                <c:pt idx="1279">
                  <c:v>6.5981536121411406E-3</c:v>
                </c:pt>
                <c:pt idx="1280">
                  <c:v>1.031299332802855E-2</c:v>
                </c:pt>
                <c:pt idx="1281">
                  <c:v>9.2583477752720099E-3</c:v>
                </c:pt>
                <c:pt idx="1282">
                  <c:v>1.1539480969406459E-2</c:v>
                </c:pt>
                <c:pt idx="1283">
                  <c:v>6.499605297406826E-3</c:v>
                </c:pt>
                <c:pt idx="1284">
                  <c:v>7.9536015490546258E-3</c:v>
                </c:pt>
                <c:pt idx="1285">
                  <c:v>3.4343294526495496E-3</c:v>
                </c:pt>
                <c:pt idx="1286">
                  <c:v>3.354558687229647E-3</c:v>
                </c:pt>
                <c:pt idx="1287">
                  <c:v>3.3001799994460696E-3</c:v>
                </c:pt>
                <c:pt idx="1288">
                  <c:v>4.28025327251518E-3</c:v>
                </c:pt>
                <c:pt idx="1289">
                  <c:v>5.9161678451353852E-3</c:v>
                </c:pt>
                <c:pt idx="1290">
                  <c:v>4.4531216861796036E-3</c:v>
                </c:pt>
                <c:pt idx="1291">
                  <c:v>3.3522118867169879E-3</c:v>
                </c:pt>
                <c:pt idx="1292">
                  <c:v>2.2079598389355176E-3</c:v>
                </c:pt>
                <c:pt idx="1293">
                  <c:v>4.1745683373417743E-3</c:v>
                </c:pt>
                <c:pt idx="1294">
                  <c:v>4.268602200186559E-3</c:v>
                </c:pt>
                <c:pt idx="1295">
                  <c:v>2.1022389463606407E-3</c:v>
                </c:pt>
                <c:pt idx="1296">
                  <c:v>2.3809058139309994E-3</c:v>
                </c:pt>
                <c:pt idx="1297">
                  <c:v>5.5013122106494445E-3</c:v>
                </c:pt>
                <c:pt idx="1298">
                  <c:v>4.9333675656823284E-3</c:v>
                </c:pt>
                <c:pt idx="1299">
                  <c:v>1.6334814750254653E-2</c:v>
                </c:pt>
                <c:pt idx="1300">
                  <c:v>1.0505548604169723E-2</c:v>
                </c:pt>
                <c:pt idx="1301">
                  <c:v>2.4533653979932199E-3</c:v>
                </c:pt>
                <c:pt idx="1302">
                  <c:v>2.8491793734056734E-3</c:v>
                </c:pt>
                <c:pt idx="1303">
                  <c:v>2.2628403317544583E-2</c:v>
                </c:pt>
                <c:pt idx="1304">
                  <c:v>7.8424623531032009E-3</c:v>
                </c:pt>
                <c:pt idx="1305">
                  <c:v>5.5223911728409054E-3</c:v>
                </c:pt>
                <c:pt idx="1306">
                  <c:v>5.3424269503606556E-3</c:v>
                </c:pt>
                <c:pt idx="1307">
                  <c:v>7.8537363085471462E-3</c:v>
                </c:pt>
                <c:pt idx="1308">
                  <c:v>2.4368094297919259E-2</c:v>
                </c:pt>
                <c:pt idx="1309">
                  <c:v>5.2437855309246774E-3</c:v>
                </c:pt>
                <c:pt idx="1310">
                  <c:v>5.403993628318008E-3</c:v>
                </c:pt>
                <c:pt idx="1311">
                  <c:v>7.3899996228600625E-3</c:v>
                </c:pt>
                <c:pt idx="1312">
                  <c:v>6.1715546670497584E-3</c:v>
                </c:pt>
                <c:pt idx="1313">
                  <c:v>5.9163818122470015E-3</c:v>
                </c:pt>
                <c:pt idx="1314">
                  <c:v>3.79311530027768E-3</c:v>
                </c:pt>
                <c:pt idx="1315">
                  <c:v>3.7631792350313279E-3</c:v>
                </c:pt>
                <c:pt idx="1316">
                  <c:v>5.1095402895139129E-3</c:v>
                </c:pt>
                <c:pt idx="1317">
                  <c:v>3.9958419496990364E-3</c:v>
                </c:pt>
                <c:pt idx="1318">
                  <c:v>6.013152114942022E-3</c:v>
                </c:pt>
                <c:pt idx="1319">
                  <c:v>5.9885928385321014E-3</c:v>
                </c:pt>
                <c:pt idx="1320">
                  <c:v>2.8716182103814799E-3</c:v>
                </c:pt>
                <c:pt idx="1321">
                  <c:v>4.3608787252615525E-3</c:v>
                </c:pt>
                <c:pt idx="1322">
                  <c:v>2.1734376153019867E-3</c:v>
                </c:pt>
                <c:pt idx="1323">
                  <c:v>5.5668919391834272E-3</c:v>
                </c:pt>
                <c:pt idx="1324">
                  <c:v>6.4782758495581308E-3</c:v>
                </c:pt>
                <c:pt idx="1325">
                  <c:v>1.0328281202946252E-2</c:v>
                </c:pt>
                <c:pt idx="1326">
                  <c:v>4.5945961828176667E-3</c:v>
                </c:pt>
                <c:pt idx="1327">
                  <c:v>4.2118343510417046E-3</c:v>
                </c:pt>
                <c:pt idx="1328">
                  <c:v>3.5284262086097847E-3</c:v>
                </c:pt>
                <c:pt idx="1329">
                  <c:v>4.8154145209491749E-3</c:v>
                </c:pt>
                <c:pt idx="1330">
                  <c:v>4.6301133544612667E-3</c:v>
                </c:pt>
                <c:pt idx="1331">
                  <c:v>6.5907495361084761E-3</c:v>
                </c:pt>
                <c:pt idx="1332">
                  <c:v>6.2736022576606858E-3</c:v>
                </c:pt>
                <c:pt idx="1333">
                  <c:v>3.2626709665554902E-3</c:v>
                </c:pt>
                <c:pt idx="1334">
                  <c:v>2.8836372158193902E-3</c:v>
                </c:pt>
                <c:pt idx="1335">
                  <c:v>6.0603810114997839E-3</c:v>
                </c:pt>
                <c:pt idx="1336">
                  <c:v>2.6992439874862963E-3</c:v>
                </c:pt>
                <c:pt idx="1337">
                  <c:v>2.6502493891132604E-2</c:v>
                </c:pt>
                <c:pt idx="1338">
                  <c:v>1.2608560677873934E-2</c:v>
                </c:pt>
                <c:pt idx="1339">
                  <c:v>8.8427690495242444E-3</c:v>
                </c:pt>
                <c:pt idx="1340">
                  <c:v>1.0028167860236321E-2</c:v>
                </c:pt>
                <c:pt idx="1341">
                  <c:v>1.100836783466768E-2</c:v>
                </c:pt>
                <c:pt idx="1342">
                  <c:v>7.3611284045060135E-3</c:v>
                </c:pt>
                <c:pt idx="1343">
                  <c:v>1.3579111062555901E-2</c:v>
                </c:pt>
                <c:pt idx="1344">
                  <c:v>8.2055073282079199E-3</c:v>
                </c:pt>
                <c:pt idx="1345">
                  <c:v>9.6709888845346696E-3</c:v>
                </c:pt>
                <c:pt idx="1346">
                  <c:v>3.964717766229444E-3</c:v>
                </c:pt>
                <c:pt idx="1347">
                  <c:v>4.3895651555002331E-3</c:v>
                </c:pt>
                <c:pt idx="1348">
                  <c:v>4.6404877751568315E-3</c:v>
                </c:pt>
                <c:pt idx="1349">
                  <c:v>4.2846991418512091E-3</c:v>
                </c:pt>
                <c:pt idx="1350">
                  <c:v>1.8909879873763705E-2</c:v>
                </c:pt>
                <c:pt idx="1351">
                  <c:v>4.5396904365721941E-3</c:v>
                </c:pt>
                <c:pt idx="1352">
                  <c:v>3.7490324219278536E-3</c:v>
                </c:pt>
                <c:pt idx="1353">
                  <c:v>2.0087717811466121E-2</c:v>
                </c:pt>
                <c:pt idx="1354">
                  <c:v>7.4296908843369518E-3</c:v>
                </c:pt>
                <c:pt idx="1355">
                  <c:v>1.7581577828589091E-2</c:v>
                </c:pt>
                <c:pt idx="1356">
                  <c:v>2.1108500648098945E-2</c:v>
                </c:pt>
                <c:pt idx="1357">
                  <c:v>6.8041037888163982E-3</c:v>
                </c:pt>
                <c:pt idx="1358">
                  <c:v>7.4082929460724117E-3</c:v>
                </c:pt>
                <c:pt idx="1359">
                  <c:v>6.9998948204313544E-3</c:v>
                </c:pt>
                <c:pt idx="1360">
                  <c:v>5.8232178122735977E-3</c:v>
                </c:pt>
                <c:pt idx="1361">
                  <c:v>1.4167514170344613E-2</c:v>
                </c:pt>
                <c:pt idx="1362">
                  <c:v>1.2328346792353411E-2</c:v>
                </c:pt>
                <c:pt idx="1363">
                  <c:v>6.2816567327123249E-3</c:v>
                </c:pt>
                <c:pt idx="1364">
                  <c:v>6.9649400307536316E-3</c:v>
                </c:pt>
                <c:pt idx="1365">
                  <c:v>8.1659708925477786E-3</c:v>
                </c:pt>
                <c:pt idx="1366">
                  <c:v>9.5772062202394374E-3</c:v>
                </c:pt>
                <c:pt idx="1367">
                  <c:v>2.2083995870724051E-2</c:v>
                </c:pt>
                <c:pt idx="1368">
                  <c:v>1.5032361571117871E-2</c:v>
                </c:pt>
                <c:pt idx="1369">
                  <c:v>3.7460816932569627E-2</c:v>
                </c:pt>
                <c:pt idx="1370">
                  <c:v>1.9158946937737668E-2</c:v>
                </c:pt>
                <c:pt idx="1371">
                  <c:v>2.0037811571106581E-2</c:v>
                </c:pt>
                <c:pt idx="1372">
                  <c:v>3.0146021454959628E-2</c:v>
                </c:pt>
                <c:pt idx="1373">
                  <c:v>3.538057932331054E-2</c:v>
                </c:pt>
                <c:pt idx="1374">
                  <c:v>1.7872032236526232E-2</c:v>
                </c:pt>
                <c:pt idx="1375">
                  <c:v>1.7809971925905096E-2</c:v>
                </c:pt>
                <c:pt idx="1376">
                  <c:v>1.0985675007369598E-2</c:v>
                </c:pt>
                <c:pt idx="1377">
                  <c:v>5.2879373628310026E-3</c:v>
                </c:pt>
                <c:pt idx="1378">
                  <c:v>4.8009743640679056E-3</c:v>
                </c:pt>
                <c:pt idx="1379">
                  <c:v>5.8872530438378286E-3</c:v>
                </c:pt>
                <c:pt idx="1380">
                  <c:v>4.6024734329864082E-3</c:v>
                </c:pt>
                <c:pt idx="1381">
                  <c:v>5.7642265800143221E-3</c:v>
                </c:pt>
                <c:pt idx="1382">
                  <c:v>6.4105069178263113E-3</c:v>
                </c:pt>
                <c:pt idx="1383">
                  <c:v>3.9734546176232117E-3</c:v>
                </c:pt>
                <c:pt idx="1384">
                  <c:v>4.8551211587764247E-3</c:v>
                </c:pt>
                <c:pt idx="1385">
                  <c:v>1.1534268198612875E-2</c:v>
                </c:pt>
                <c:pt idx="1386">
                  <c:v>4.1980254466243584E-3</c:v>
                </c:pt>
                <c:pt idx="1387">
                  <c:v>3.660141814053264E-3</c:v>
                </c:pt>
                <c:pt idx="1388">
                  <c:v>4.6821303468775489E-3</c:v>
                </c:pt>
                <c:pt idx="1389">
                  <c:v>2.1126472657214692E-3</c:v>
                </c:pt>
                <c:pt idx="1390">
                  <c:v>2.6230318129206085E-3</c:v>
                </c:pt>
                <c:pt idx="1391">
                  <c:v>9.8213469997128974E-3</c:v>
                </c:pt>
                <c:pt idx="1392">
                  <c:v>9.5580974580801586E-3</c:v>
                </c:pt>
                <c:pt idx="1393">
                  <c:v>9.6749709077545449E-3</c:v>
                </c:pt>
                <c:pt idx="1394">
                  <c:v>1.0914642187912514E-2</c:v>
                </c:pt>
                <c:pt idx="1395">
                  <c:v>9.2149297232368196E-3</c:v>
                </c:pt>
                <c:pt idx="1396">
                  <c:v>9.3540692844126215E-3</c:v>
                </c:pt>
                <c:pt idx="1397">
                  <c:v>9.264240123459588E-3</c:v>
                </c:pt>
                <c:pt idx="1398">
                  <c:v>8.8918527346025754E-3</c:v>
                </c:pt>
                <c:pt idx="1399">
                  <c:v>8.6066950722612848E-3</c:v>
                </c:pt>
                <c:pt idx="1400">
                  <c:v>8.5029390252080138E-3</c:v>
                </c:pt>
                <c:pt idx="1401">
                  <c:v>1.0162464822639031E-2</c:v>
                </c:pt>
                <c:pt idx="1402">
                  <c:v>1.419013104481516E-2</c:v>
                </c:pt>
                <c:pt idx="1403">
                  <c:v>1.8455741183356885E-3</c:v>
                </c:pt>
                <c:pt idx="1404">
                  <c:v>1.715979646646566E-3</c:v>
                </c:pt>
                <c:pt idx="1405">
                  <c:v>1.5662714057656478E-3</c:v>
                </c:pt>
                <c:pt idx="1406">
                  <c:v>1.6166221431727491E-3</c:v>
                </c:pt>
                <c:pt idx="1407">
                  <c:v>2.8575646351032369E-3</c:v>
                </c:pt>
                <c:pt idx="1408">
                  <c:v>1.630208892570496E-3</c:v>
                </c:pt>
                <c:pt idx="1409">
                  <c:v>1.5650659686067474E-3</c:v>
                </c:pt>
                <c:pt idx="1410">
                  <c:v>2.5352229964701791E-3</c:v>
                </c:pt>
                <c:pt idx="1411">
                  <c:v>1.8372048024916992E-3</c:v>
                </c:pt>
                <c:pt idx="1412">
                  <c:v>2.7327446912331294E-3</c:v>
                </c:pt>
                <c:pt idx="1413">
                  <c:v>6.5125708390134426E-3</c:v>
                </c:pt>
                <c:pt idx="1414">
                  <c:v>7.3091882330455823E-3</c:v>
                </c:pt>
                <c:pt idx="1415">
                  <c:v>9.3068156710028604E-3</c:v>
                </c:pt>
                <c:pt idx="1416">
                  <c:v>8.2410382881307025E-3</c:v>
                </c:pt>
                <c:pt idx="1417">
                  <c:v>8.554131230078206E-3</c:v>
                </c:pt>
                <c:pt idx="1418">
                  <c:v>3.218413459167991E-2</c:v>
                </c:pt>
                <c:pt idx="1419">
                  <c:v>3.4415001127265268E-2</c:v>
                </c:pt>
                <c:pt idx="1420">
                  <c:v>4.5104974214350342E-2</c:v>
                </c:pt>
                <c:pt idx="1421">
                  <c:v>3.1971296291269276E-2</c:v>
                </c:pt>
                <c:pt idx="1422">
                  <c:v>6.3625240522120291E-2</c:v>
                </c:pt>
                <c:pt idx="1423">
                  <c:v>6.7039702933468115E-2</c:v>
                </c:pt>
                <c:pt idx="1424">
                  <c:v>7.857526584426347E-2</c:v>
                </c:pt>
                <c:pt idx="1425">
                  <c:v>4.2710108480634584E-2</c:v>
                </c:pt>
                <c:pt idx="1426">
                  <c:v>4.1022811963997451E-2</c:v>
                </c:pt>
                <c:pt idx="1427">
                  <c:v>3.7282671850577237E-2</c:v>
                </c:pt>
                <c:pt idx="1428">
                  <c:v>7.5270595599854391E-3</c:v>
                </c:pt>
                <c:pt idx="1429">
                  <c:v>7.5282548201615904E-3</c:v>
                </c:pt>
                <c:pt idx="1430">
                  <c:v>3.4758275147656906E-2</c:v>
                </c:pt>
                <c:pt idx="1431">
                  <c:v>3.9203551864648134E-2</c:v>
                </c:pt>
                <c:pt idx="1432">
                  <c:v>1.8157135354577775E-2</c:v>
                </c:pt>
                <c:pt idx="1433">
                  <c:v>1.7963638956161924E-2</c:v>
                </c:pt>
                <c:pt idx="1434">
                  <c:v>1.7788153854406408E-2</c:v>
                </c:pt>
                <c:pt idx="1435">
                  <c:v>2.2327436973274494E-3</c:v>
                </c:pt>
                <c:pt idx="1436">
                  <c:v>2.1071418377893196E-3</c:v>
                </c:pt>
                <c:pt idx="1437">
                  <c:v>1.0499237367207811E-2</c:v>
                </c:pt>
                <c:pt idx="1438">
                  <c:v>1.0051223597042807E-2</c:v>
                </c:pt>
                <c:pt idx="1439">
                  <c:v>2.1362749673014322E-3</c:v>
                </c:pt>
                <c:pt idx="1440">
                  <c:v>2.6298326284739972E-3</c:v>
                </c:pt>
                <c:pt idx="1441">
                  <c:v>2.6462399916745939E-3</c:v>
                </c:pt>
                <c:pt idx="1442">
                  <c:v>2.4445023019264052E-3</c:v>
                </c:pt>
                <c:pt idx="1443">
                  <c:v>2.3017891747040609E-3</c:v>
                </c:pt>
                <c:pt idx="1444">
                  <c:v>2.2074049262690376E-3</c:v>
                </c:pt>
                <c:pt idx="1445">
                  <c:v>2.1194293533252804E-3</c:v>
                </c:pt>
                <c:pt idx="1446">
                  <c:v>1.8980828869405808E-3</c:v>
                </c:pt>
                <c:pt idx="1447">
                  <c:v>1.8390854588353511E-3</c:v>
                </c:pt>
                <c:pt idx="1448">
                  <c:v>1.9331573774333827E-3</c:v>
                </c:pt>
                <c:pt idx="1449">
                  <c:v>1.8206204457741886E-3</c:v>
                </c:pt>
                <c:pt idx="1450">
                  <c:v>1.7847360211031317E-3</c:v>
                </c:pt>
                <c:pt idx="1451">
                  <c:v>2.708379473833707E-3</c:v>
                </c:pt>
                <c:pt idx="1452">
                  <c:v>4.6814323464759826E-3</c:v>
                </c:pt>
                <c:pt idx="1453">
                  <c:v>3.6217460974694404E-3</c:v>
                </c:pt>
                <c:pt idx="1454">
                  <c:v>2.9158523474731636E-3</c:v>
                </c:pt>
                <c:pt idx="1455">
                  <c:v>6.9913960311459187E-3</c:v>
                </c:pt>
                <c:pt idx="1456">
                  <c:v>2.8550697529710341E-3</c:v>
                </c:pt>
                <c:pt idx="1457">
                  <c:v>3.2649201117388089E-3</c:v>
                </c:pt>
                <c:pt idx="1458">
                  <c:v>5.3102360984571117E-3</c:v>
                </c:pt>
                <c:pt idx="1459">
                  <c:v>3.429543464346891E-3</c:v>
                </c:pt>
                <c:pt idx="1460">
                  <c:v>4.120331223727825E-3</c:v>
                </c:pt>
                <c:pt idx="1461">
                  <c:v>4.1781669503786565E-3</c:v>
                </c:pt>
                <c:pt idx="1462">
                  <c:v>3.5119592827880363E-3</c:v>
                </c:pt>
                <c:pt idx="1463">
                  <c:v>3.6133069413137545E-3</c:v>
                </c:pt>
                <c:pt idx="1464">
                  <c:v>6.2166154922237791E-3</c:v>
                </c:pt>
                <c:pt idx="1465">
                  <c:v>5.888367292279555E-3</c:v>
                </c:pt>
                <c:pt idx="1466">
                  <c:v>4.8498075569756906E-3</c:v>
                </c:pt>
                <c:pt idx="1467">
                  <c:v>4.0418831900916313E-3</c:v>
                </c:pt>
                <c:pt idx="1468">
                  <c:v>2.1519908189309649E-2</c:v>
                </c:pt>
                <c:pt idx="1469">
                  <c:v>6.7159365752932883E-3</c:v>
                </c:pt>
                <c:pt idx="1470">
                  <c:v>6.8806225105526014E-3</c:v>
                </c:pt>
                <c:pt idx="1471">
                  <c:v>7.8292962096395517E-3</c:v>
                </c:pt>
                <c:pt idx="1472">
                  <c:v>7.3742295990659058E-3</c:v>
                </c:pt>
                <c:pt idx="1473">
                  <c:v>6.7822223855897755E-3</c:v>
                </c:pt>
                <c:pt idx="1474">
                  <c:v>6.780810817848826E-3</c:v>
                </c:pt>
                <c:pt idx="1475">
                  <c:v>3.8802082824327998E-3</c:v>
                </c:pt>
                <c:pt idx="1476">
                  <c:v>3.8235729494927708E-3</c:v>
                </c:pt>
                <c:pt idx="1477">
                  <c:v>3.965915789694751E-3</c:v>
                </c:pt>
                <c:pt idx="1478">
                  <c:v>4.3137095568757007E-3</c:v>
                </c:pt>
                <c:pt idx="1479">
                  <c:v>2.7234247943907623E-3</c:v>
                </c:pt>
                <c:pt idx="1480">
                  <c:v>4.2951696119245446E-3</c:v>
                </c:pt>
                <c:pt idx="1481">
                  <c:v>1.6390705871315196E-2</c:v>
                </c:pt>
                <c:pt idx="1482">
                  <c:v>1.994792433447087E-2</c:v>
                </c:pt>
                <c:pt idx="1483">
                  <c:v>6.2697713677986999E-3</c:v>
                </c:pt>
                <c:pt idx="1484">
                  <c:v>6.6998613043024293E-3</c:v>
                </c:pt>
                <c:pt idx="1485">
                  <c:v>6.1368538364829969E-3</c:v>
                </c:pt>
                <c:pt idx="1486">
                  <c:v>5.3906133495170748E-3</c:v>
                </c:pt>
                <c:pt idx="1487">
                  <c:v>5.7333455706277013E-3</c:v>
                </c:pt>
                <c:pt idx="1488">
                  <c:v>5.4287739648271214E-3</c:v>
                </c:pt>
                <c:pt idx="1489">
                  <c:v>9.3114752112361671E-3</c:v>
                </c:pt>
                <c:pt idx="1490">
                  <c:v>9.781874380435502E-3</c:v>
                </c:pt>
                <c:pt idx="1491">
                  <c:v>1.8600744478259698E-2</c:v>
                </c:pt>
                <c:pt idx="1492">
                  <c:v>2.0141745027588732E-2</c:v>
                </c:pt>
                <c:pt idx="1493">
                  <c:v>2.0884775764699791E-2</c:v>
                </c:pt>
                <c:pt idx="1494">
                  <c:v>4.091349503460729E-3</c:v>
                </c:pt>
                <c:pt idx="1495">
                  <c:v>4.0349630869603512E-3</c:v>
                </c:pt>
                <c:pt idx="1496">
                  <c:v>4.5906066364755404E-3</c:v>
                </c:pt>
                <c:pt idx="1497">
                  <c:v>6.166652275235102E-3</c:v>
                </c:pt>
                <c:pt idx="1498">
                  <c:v>2.2922501813434906E-3</c:v>
                </c:pt>
                <c:pt idx="1499">
                  <c:v>6.4731023571915226E-3</c:v>
                </c:pt>
                <c:pt idx="1500">
                  <c:v>1.8477421472643227E-2</c:v>
                </c:pt>
                <c:pt idx="1501">
                  <c:v>2.0815249691558357E-2</c:v>
                </c:pt>
                <c:pt idx="1502">
                  <c:v>1.5455105115879199E-2</c:v>
                </c:pt>
                <c:pt idx="1503">
                  <c:v>2.5594105273693851E-2</c:v>
                </c:pt>
                <c:pt idx="1504">
                  <c:v>1.509466994019785E-2</c:v>
                </c:pt>
                <c:pt idx="1505">
                  <c:v>2.4265227103206443E-3</c:v>
                </c:pt>
                <c:pt idx="1506">
                  <c:v>2.8173665855074606E-3</c:v>
                </c:pt>
                <c:pt idx="1507">
                  <c:v>3.610599589919555E-3</c:v>
                </c:pt>
                <c:pt idx="1508">
                  <c:v>2.2697963152753901E-3</c:v>
                </c:pt>
                <c:pt idx="1509">
                  <c:v>1.3022615162247871E-2</c:v>
                </c:pt>
                <c:pt idx="1510">
                  <c:v>8.5355557811975149E-3</c:v>
                </c:pt>
                <c:pt idx="1511">
                  <c:v>5.1584139576744664E-3</c:v>
                </c:pt>
                <c:pt idx="1512">
                  <c:v>4.9382843136817362E-3</c:v>
                </c:pt>
                <c:pt idx="1513">
                  <c:v>4.8445245301255166E-3</c:v>
                </c:pt>
                <c:pt idx="1514">
                  <c:v>4.8319509943498254E-3</c:v>
                </c:pt>
                <c:pt idx="1515">
                  <c:v>4.5281983921739988E-3</c:v>
                </c:pt>
                <c:pt idx="1516">
                  <c:v>4.6688458087280702E-3</c:v>
                </c:pt>
                <c:pt idx="1517">
                  <c:v>4.4992587630105479E-3</c:v>
                </c:pt>
                <c:pt idx="1518">
                  <c:v>4.3344762002248231E-3</c:v>
                </c:pt>
                <c:pt idx="1519">
                  <c:v>4.0597722990109711E-3</c:v>
                </c:pt>
                <c:pt idx="1520">
                  <c:v>3.7951743088150921E-3</c:v>
                </c:pt>
                <c:pt idx="1521">
                  <c:v>6.852627939759692E-3</c:v>
                </c:pt>
                <c:pt idx="1522">
                  <c:v>3.6033951171337798E-3</c:v>
                </c:pt>
                <c:pt idx="1523">
                  <c:v>3.7115270659584523E-3</c:v>
                </c:pt>
                <c:pt idx="1524">
                  <c:v>2.5099840273575891E-3</c:v>
                </c:pt>
                <c:pt idx="1525">
                  <c:v>9.824135211120081E-3</c:v>
                </c:pt>
                <c:pt idx="1526">
                  <c:v>1.165218990956666E-2</c:v>
                </c:pt>
                <c:pt idx="1527">
                  <c:v>4.6605086941373082E-3</c:v>
                </c:pt>
                <c:pt idx="1528">
                  <c:v>3.8287691066442209E-3</c:v>
                </c:pt>
                <c:pt idx="1529">
                  <c:v>3.863552214341042E-3</c:v>
                </c:pt>
                <c:pt idx="1530">
                  <c:v>3.8698565099449028E-3</c:v>
                </c:pt>
                <c:pt idx="1531">
                  <c:v>5.7161141375338693E-3</c:v>
                </c:pt>
                <c:pt idx="1532">
                  <c:v>3.6240936782843819E-3</c:v>
                </c:pt>
                <c:pt idx="1533">
                  <c:v>1.8618269938116671E-2</c:v>
                </c:pt>
                <c:pt idx="1534">
                  <c:v>1.9397539765885301E-2</c:v>
                </c:pt>
                <c:pt idx="1535">
                  <c:v>2.9439182656282995E-3</c:v>
                </c:pt>
                <c:pt idx="1536">
                  <c:v>2.8198633427944657E-3</c:v>
                </c:pt>
                <c:pt idx="1537">
                  <c:v>2.6015079522108556E-3</c:v>
                </c:pt>
                <c:pt idx="1538">
                  <c:v>1.1246538106255408E-2</c:v>
                </c:pt>
                <c:pt idx="1539">
                  <c:v>4.2349004738389956E-3</c:v>
                </c:pt>
                <c:pt idx="1540">
                  <c:v>4.5212885935443422E-3</c:v>
                </c:pt>
                <c:pt idx="1541">
                  <c:v>4.7754293935360799E-3</c:v>
                </c:pt>
                <c:pt idx="1542">
                  <c:v>5.7795746940633649E-3</c:v>
                </c:pt>
                <c:pt idx="1543">
                  <c:v>4.754401087915491E-3</c:v>
                </c:pt>
                <c:pt idx="1544">
                  <c:v>2.2305989485791398E-2</c:v>
                </c:pt>
                <c:pt idx="1545">
                  <c:v>2.1658332742822223E-2</c:v>
                </c:pt>
                <c:pt idx="1546">
                  <c:v>2.1481245408595161E-2</c:v>
                </c:pt>
                <c:pt idx="1547">
                  <c:v>2.1242751464464325E-2</c:v>
                </c:pt>
                <c:pt idx="1548">
                  <c:v>2.0805191253982353E-2</c:v>
                </c:pt>
                <c:pt idx="1549">
                  <c:v>2.0976472017296278E-2</c:v>
                </c:pt>
                <c:pt idx="1550">
                  <c:v>2.0522813383015634E-2</c:v>
                </c:pt>
                <c:pt idx="1551">
                  <c:v>1.9346668017877138E-2</c:v>
                </c:pt>
                <c:pt idx="1552">
                  <c:v>1.9634008146255207E-2</c:v>
                </c:pt>
                <c:pt idx="1553">
                  <c:v>4.9912538571492936E-3</c:v>
                </c:pt>
                <c:pt idx="1554">
                  <c:v>3.9980132288204608E-3</c:v>
                </c:pt>
                <c:pt idx="1555">
                  <c:v>4.2308584534692661E-3</c:v>
                </c:pt>
                <c:pt idx="1556">
                  <c:v>7.6233227104916534E-3</c:v>
                </c:pt>
                <c:pt idx="1557">
                  <c:v>2.1790571645663965E-2</c:v>
                </c:pt>
                <c:pt idx="1558">
                  <c:v>6.3916221419831496E-3</c:v>
                </c:pt>
                <c:pt idx="1559">
                  <c:v>1.1369658666024324E-2</c:v>
                </c:pt>
                <c:pt idx="1560">
                  <c:v>2.2256253515098634E-2</c:v>
                </c:pt>
                <c:pt idx="1561">
                  <c:v>1.3079812140327444E-2</c:v>
                </c:pt>
                <c:pt idx="1562">
                  <c:v>1.0013666638566846E-2</c:v>
                </c:pt>
                <c:pt idx="1563">
                  <c:v>1.0947920085593352E-2</c:v>
                </c:pt>
                <c:pt idx="1564">
                  <c:v>1.9628777675377702E-2</c:v>
                </c:pt>
                <c:pt idx="1565">
                  <c:v>3.2965566527965215E-2</c:v>
                </c:pt>
                <c:pt idx="1566">
                  <c:v>1.8018612758585399E-2</c:v>
                </c:pt>
                <c:pt idx="1567">
                  <c:v>1.0157735283296977E-2</c:v>
                </c:pt>
                <c:pt idx="1568">
                  <c:v>6.0419480748700218E-3</c:v>
                </c:pt>
                <c:pt idx="1569">
                  <c:v>1.5115426179026472E-2</c:v>
                </c:pt>
                <c:pt idx="1570">
                  <c:v>5.9868738082163803E-3</c:v>
                </c:pt>
                <c:pt idx="1571">
                  <c:v>4.2139374549630768E-3</c:v>
                </c:pt>
                <c:pt idx="1572">
                  <c:v>2.2113993208645363E-2</c:v>
                </c:pt>
                <c:pt idx="1573">
                  <c:v>4.283839987668403E-3</c:v>
                </c:pt>
                <c:pt idx="1574">
                  <c:v>1.9675528197539503E-2</c:v>
                </c:pt>
                <c:pt idx="1575">
                  <c:v>3.5856495686115014E-3</c:v>
                </c:pt>
                <c:pt idx="1576">
                  <c:v>3.5192284094206039E-3</c:v>
                </c:pt>
                <c:pt idx="1577">
                  <c:v>3.5847723096539609E-3</c:v>
                </c:pt>
                <c:pt idx="1578">
                  <c:v>6.5185958292444295E-3</c:v>
                </c:pt>
                <c:pt idx="1579">
                  <c:v>1.6688188494209281E-2</c:v>
                </c:pt>
                <c:pt idx="1580">
                  <c:v>1.5182958040621477E-2</c:v>
                </c:pt>
                <c:pt idx="1581">
                  <c:v>1.1349614529468203E-2</c:v>
                </c:pt>
                <c:pt idx="1582">
                  <c:v>1.147920649440265E-2</c:v>
                </c:pt>
                <c:pt idx="1583">
                  <c:v>3.4764062942749395E-3</c:v>
                </c:pt>
                <c:pt idx="1584">
                  <c:v>8.3245841988726019E-3</c:v>
                </c:pt>
                <c:pt idx="1585">
                  <c:v>4.0048216353605146E-3</c:v>
                </c:pt>
                <c:pt idx="1586">
                  <c:v>9.4496758635112896E-3</c:v>
                </c:pt>
                <c:pt idx="1587">
                  <c:v>9.2028804753029603E-3</c:v>
                </c:pt>
                <c:pt idx="1588">
                  <c:v>2.9724996738234137E-3</c:v>
                </c:pt>
                <c:pt idx="1589">
                  <c:v>6.9765292151485383E-3</c:v>
                </c:pt>
                <c:pt idx="1590">
                  <c:v>5.4493285921883294E-3</c:v>
                </c:pt>
                <c:pt idx="1591">
                  <c:v>5.9840867076255914E-3</c:v>
                </c:pt>
                <c:pt idx="1592">
                  <c:v>2.0829175431679049E-3</c:v>
                </c:pt>
                <c:pt idx="1593">
                  <c:v>2.1508628990747724E-3</c:v>
                </c:pt>
                <c:pt idx="1594">
                  <c:v>1.7817407561596128E-3</c:v>
                </c:pt>
                <c:pt idx="1595">
                  <c:v>2.0826472002941583E-2</c:v>
                </c:pt>
                <c:pt idx="1596">
                  <c:v>3.4128574866831209E-3</c:v>
                </c:pt>
                <c:pt idx="1597">
                  <c:v>3.3655280742092347E-3</c:v>
                </c:pt>
                <c:pt idx="1598">
                  <c:v>3.3315102419014244E-3</c:v>
                </c:pt>
                <c:pt idx="1599">
                  <c:v>1.8909214243623363E-3</c:v>
                </c:pt>
                <c:pt idx="1600">
                  <c:v>5.7154862297050732E-3</c:v>
                </c:pt>
                <c:pt idx="1601">
                  <c:v>5.8400392244430041E-3</c:v>
                </c:pt>
                <c:pt idx="1602">
                  <c:v>1.9739134698573413E-3</c:v>
                </c:pt>
                <c:pt idx="1603">
                  <c:v>2.0439832701548404E-3</c:v>
                </c:pt>
                <c:pt idx="1604">
                  <c:v>1.9433721424607635E-3</c:v>
                </c:pt>
                <c:pt idx="1605">
                  <c:v>2.3124089872030127E-3</c:v>
                </c:pt>
                <c:pt idx="1606">
                  <c:v>2.3257745359853287E-3</c:v>
                </c:pt>
                <c:pt idx="1607">
                  <c:v>2.3161181166502513E-3</c:v>
                </c:pt>
                <c:pt idx="1608">
                  <c:v>3.665046284093519E-3</c:v>
                </c:pt>
                <c:pt idx="1609">
                  <c:v>3.450045453347832E-3</c:v>
                </c:pt>
                <c:pt idx="1610">
                  <c:v>3.6962995221160532E-3</c:v>
                </c:pt>
                <c:pt idx="1611">
                  <c:v>7.2701904700762402E-3</c:v>
                </c:pt>
                <c:pt idx="1612">
                  <c:v>3.2710741603740011E-3</c:v>
                </c:pt>
                <c:pt idx="1613">
                  <c:v>2.9080335923406392E-3</c:v>
                </c:pt>
                <c:pt idx="1614">
                  <c:v>3.1421130402564902E-3</c:v>
                </c:pt>
                <c:pt idx="1615">
                  <c:v>3.0970480548071456E-3</c:v>
                </c:pt>
                <c:pt idx="1616">
                  <c:v>8.734307952285086E-3</c:v>
                </c:pt>
                <c:pt idx="1617">
                  <c:v>2.9992276440742862E-3</c:v>
                </c:pt>
                <c:pt idx="1618">
                  <c:v>1.9837115964562599E-2</c:v>
                </c:pt>
                <c:pt idx="1619">
                  <c:v>1.9800640882094378E-2</c:v>
                </c:pt>
                <c:pt idx="1620">
                  <c:v>1.8952322006335915E-2</c:v>
                </c:pt>
                <c:pt idx="1621">
                  <c:v>2.7859300112674339E-2</c:v>
                </c:pt>
                <c:pt idx="1622">
                  <c:v>2.7868064522895801E-2</c:v>
                </c:pt>
                <c:pt idx="1623">
                  <c:v>2.7294222072199895E-2</c:v>
                </c:pt>
                <c:pt idx="1624">
                  <c:v>4.2987447937732053E-3</c:v>
                </c:pt>
                <c:pt idx="1625">
                  <c:v>3.388304770348786E-3</c:v>
                </c:pt>
                <c:pt idx="1626">
                  <c:v>1.4023532536547617E-2</c:v>
                </c:pt>
                <c:pt idx="1627">
                  <c:v>4.7506984048613305E-3</c:v>
                </c:pt>
                <c:pt idx="1628">
                  <c:v>1.8001691003305995E-2</c:v>
                </c:pt>
                <c:pt idx="1629">
                  <c:v>5.8681889420818542E-3</c:v>
                </c:pt>
                <c:pt idx="1630">
                  <c:v>1.998005871121206E-2</c:v>
                </c:pt>
                <c:pt idx="1631">
                  <c:v>1.7815808606073881E-2</c:v>
                </c:pt>
                <c:pt idx="1632">
                  <c:v>7.2439302746871758E-3</c:v>
                </c:pt>
                <c:pt idx="1633">
                  <c:v>8.5035690575430978E-3</c:v>
                </c:pt>
                <c:pt idx="1634">
                  <c:v>3.5041468053958261E-3</c:v>
                </c:pt>
                <c:pt idx="1635">
                  <c:v>5.9038215132683437E-3</c:v>
                </c:pt>
                <c:pt idx="1636">
                  <c:v>6.1727632760311514E-3</c:v>
                </c:pt>
                <c:pt idx="1637">
                  <c:v>5.5662368059977317E-3</c:v>
                </c:pt>
                <c:pt idx="1638">
                  <c:v>1.5921391008998496E-2</c:v>
                </c:pt>
                <c:pt idx="1639">
                  <c:v>8.7947274860594015E-3</c:v>
                </c:pt>
                <c:pt idx="1640">
                  <c:v>1.0815697373186613E-2</c:v>
                </c:pt>
                <c:pt idx="1641">
                  <c:v>1.8074056630953402E-2</c:v>
                </c:pt>
                <c:pt idx="1642">
                  <c:v>3.6937224708421659E-2</c:v>
                </c:pt>
                <c:pt idx="1643">
                  <c:v>1.8132012635650577E-2</c:v>
                </c:pt>
                <c:pt idx="1644">
                  <c:v>2.0835746722111918E-2</c:v>
                </c:pt>
                <c:pt idx="1645">
                  <c:v>3.4615973554222516E-2</c:v>
                </c:pt>
                <c:pt idx="1646">
                  <c:v>4.4576800447311736E-2</c:v>
                </c:pt>
                <c:pt idx="1647">
                  <c:v>3.343849908701E-2</c:v>
                </c:pt>
                <c:pt idx="1648">
                  <c:v>3.157379401362724E-2</c:v>
                </c:pt>
              </c:numCache>
            </c:numRef>
          </c:xVal>
          <c:yVal>
            <c:numRef>
              <c:f>Regression!RegChartStudResid</c:f>
              <c:numCache>
                <c:formatCode>0.0000</c:formatCode>
                <c:ptCount val="1649"/>
                <c:pt idx="0">
                  <c:v>0.50263325470209952</c:v>
                </c:pt>
                <c:pt idx="1">
                  <c:v>-0.95463389033168689</c:v>
                </c:pt>
                <c:pt idx="2">
                  <c:v>-0.9195621547553654</c:v>
                </c:pt>
                <c:pt idx="3">
                  <c:v>-0.98672339853065394</c:v>
                </c:pt>
                <c:pt idx="4">
                  <c:v>-0.90399928889247871</c:v>
                </c:pt>
                <c:pt idx="5">
                  <c:v>-0.91196377895255154</c:v>
                </c:pt>
                <c:pt idx="6">
                  <c:v>-0.82341415146343555</c:v>
                </c:pt>
                <c:pt idx="7">
                  <c:v>-0.85337108713972454</c:v>
                </c:pt>
                <c:pt idx="8">
                  <c:v>-0.79973729042388886</c:v>
                </c:pt>
                <c:pt idx="9">
                  <c:v>-0.72592449697535788</c:v>
                </c:pt>
                <c:pt idx="10">
                  <c:v>-0.67527761144894538</c:v>
                </c:pt>
                <c:pt idx="11">
                  <c:v>-0.11523390625493084</c:v>
                </c:pt>
                <c:pt idx="12">
                  <c:v>-0.27791106217407591</c:v>
                </c:pt>
                <c:pt idx="13">
                  <c:v>-1.9103292037941246</c:v>
                </c:pt>
                <c:pt idx="14">
                  <c:v>-0.55930489367306124</c:v>
                </c:pt>
                <c:pt idx="15">
                  <c:v>-0.52283108152250746</c:v>
                </c:pt>
                <c:pt idx="16">
                  <c:v>0.53427993808565277</c:v>
                </c:pt>
                <c:pt idx="17">
                  <c:v>0.16719648217594898</c:v>
                </c:pt>
                <c:pt idx="18">
                  <c:v>0.45903534051016326</c:v>
                </c:pt>
                <c:pt idx="19">
                  <c:v>0.4204277165757847</c:v>
                </c:pt>
                <c:pt idx="20">
                  <c:v>0.61041424440039793</c:v>
                </c:pt>
                <c:pt idx="21">
                  <c:v>0.78945610642516406</c:v>
                </c:pt>
                <c:pt idx="22">
                  <c:v>0.81166107988003555</c:v>
                </c:pt>
                <c:pt idx="23">
                  <c:v>0.28317950674949788</c:v>
                </c:pt>
                <c:pt idx="24">
                  <c:v>0.62022762094856909</c:v>
                </c:pt>
                <c:pt idx="25">
                  <c:v>1.0843896129106505</c:v>
                </c:pt>
                <c:pt idx="26">
                  <c:v>0.24204036798190057</c:v>
                </c:pt>
                <c:pt idx="27">
                  <c:v>6.8797795619932392E-2</c:v>
                </c:pt>
                <c:pt idx="28">
                  <c:v>0.12501349237600753</c:v>
                </c:pt>
                <c:pt idx="29">
                  <c:v>0.24089591874989316</c:v>
                </c:pt>
                <c:pt idx="30">
                  <c:v>0.39691287706540446</c:v>
                </c:pt>
                <c:pt idx="31">
                  <c:v>9.474646731360814E-2</c:v>
                </c:pt>
                <c:pt idx="32">
                  <c:v>-0.45167313182800556</c:v>
                </c:pt>
                <c:pt idx="33">
                  <c:v>-4.275580994652154E-2</c:v>
                </c:pt>
                <c:pt idx="34">
                  <c:v>-4.7802209911054147E-2</c:v>
                </c:pt>
                <c:pt idx="35">
                  <c:v>6.3549492544484013E-2</c:v>
                </c:pt>
                <c:pt idx="36">
                  <c:v>0.17137139459338691</c:v>
                </c:pt>
                <c:pt idx="37">
                  <c:v>0.27228958714967955</c:v>
                </c:pt>
                <c:pt idx="38">
                  <c:v>0.435041415803609</c:v>
                </c:pt>
                <c:pt idx="39">
                  <c:v>0.71404411326362149</c:v>
                </c:pt>
                <c:pt idx="40">
                  <c:v>0.2391234627906236</c:v>
                </c:pt>
                <c:pt idx="41">
                  <c:v>0.4314232074188622</c:v>
                </c:pt>
                <c:pt idx="42">
                  <c:v>-0.22089993790099516</c:v>
                </c:pt>
                <c:pt idx="43">
                  <c:v>-2.8625670309046316</c:v>
                </c:pt>
                <c:pt idx="44">
                  <c:v>-2.9761912720292414</c:v>
                </c:pt>
                <c:pt idx="45">
                  <c:v>-1.2595636355456186</c:v>
                </c:pt>
                <c:pt idx="46">
                  <c:v>-2.3572262374037543</c:v>
                </c:pt>
                <c:pt idx="47">
                  <c:v>-2.4270662993165439</c:v>
                </c:pt>
                <c:pt idx="48">
                  <c:v>-2.2652899498390768</c:v>
                </c:pt>
                <c:pt idx="49">
                  <c:v>-2.4142528936760117</c:v>
                </c:pt>
                <c:pt idx="50">
                  <c:v>-2.3907004591887699</c:v>
                </c:pt>
                <c:pt idx="51">
                  <c:v>-0.68278968023243425</c:v>
                </c:pt>
                <c:pt idx="52">
                  <c:v>-0.73661633848085117</c:v>
                </c:pt>
                <c:pt idx="53">
                  <c:v>-1.2788279348694824</c:v>
                </c:pt>
                <c:pt idx="54">
                  <c:v>-0.82331870615128722</c:v>
                </c:pt>
                <c:pt idx="55">
                  <c:v>-0.59936595603501652</c:v>
                </c:pt>
                <c:pt idx="56">
                  <c:v>-0.63428883885306364</c:v>
                </c:pt>
                <c:pt idx="57">
                  <c:v>-0.73594176867540551</c:v>
                </c:pt>
                <c:pt idx="58">
                  <c:v>-0.67956406006873504</c:v>
                </c:pt>
                <c:pt idx="59">
                  <c:v>-0.52539104060649322</c:v>
                </c:pt>
                <c:pt idx="60">
                  <c:v>-0.56287672829393809</c:v>
                </c:pt>
                <c:pt idx="61">
                  <c:v>-1.2160595526956997</c:v>
                </c:pt>
                <c:pt idx="62">
                  <c:v>-0.75126418647432025</c:v>
                </c:pt>
                <c:pt idx="63">
                  <c:v>-0.80690340053211995</c:v>
                </c:pt>
                <c:pt idx="64">
                  <c:v>-0.12106044236598147</c:v>
                </c:pt>
                <c:pt idx="65">
                  <c:v>0.35273204189002294</c:v>
                </c:pt>
                <c:pt idx="66">
                  <c:v>0.36525705451797941</c:v>
                </c:pt>
                <c:pt idx="67">
                  <c:v>0.29586745838430628</c:v>
                </c:pt>
                <c:pt idx="68">
                  <c:v>0.32295385437503926</c:v>
                </c:pt>
                <c:pt idx="69">
                  <c:v>0.80712841557163273</c:v>
                </c:pt>
                <c:pt idx="70">
                  <c:v>0.18331294617480129</c:v>
                </c:pt>
                <c:pt idx="71">
                  <c:v>0.74425261612523375</c:v>
                </c:pt>
                <c:pt idx="72">
                  <c:v>0.58324130070937363</c:v>
                </c:pt>
                <c:pt idx="73">
                  <c:v>1.0564754618288306</c:v>
                </c:pt>
                <c:pt idx="74">
                  <c:v>0.70597584587130169</c:v>
                </c:pt>
                <c:pt idx="75">
                  <c:v>0.67016914744757528</c:v>
                </c:pt>
                <c:pt idx="76">
                  <c:v>0.66825744460324377</c:v>
                </c:pt>
                <c:pt idx="77">
                  <c:v>0.58678309155952924</c:v>
                </c:pt>
                <c:pt idx="78">
                  <c:v>0.39854470768015715</c:v>
                </c:pt>
                <c:pt idx="79">
                  <c:v>-1.8147240912136082</c:v>
                </c:pt>
                <c:pt idx="80">
                  <c:v>-1.6851740354664615</c:v>
                </c:pt>
                <c:pt idx="81">
                  <c:v>-1.6797180651103494</c:v>
                </c:pt>
                <c:pt idx="82">
                  <c:v>-1.5602615956728967</c:v>
                </c:pt>
                <c:pt idx="83">
                  <c:v>-1.2293580353521656</c:v>
                </c:pt>
                <c:pt idx="84">
                  <c:v>-0.95032820504586235</c:v>
                </c:pt>
                <c:pt idx="85">
                  <c:v>-1.2032317077583261</c:v>
                </c:pt>
                <c:pt idx="86">
                  <c:v>-0.15749707020362619</c:v>
                </c:pt>
                <c:pt idx="87">
                  <c:v>-1.1761641179220628</c:v>
                </c:pt>
                <c:pt idx="88">
                  <c:v>-0.48814133125453008</c:v>
                </c:pt>
                <c:pt idx="89">
                  <c:v>1.3138513491231574</c:v>
                </c:pt>
                <c:pt idx="90">
                  <c:v>0.10221479491494798</c:v>
                </c:pt>
                <c:pt idx="91">
                  <c:v>-0.61421945141925205</c:v>
                </c:pt>
                <c:pt idx="92">
                  <c:v>-1.0807781043682108</c:v>
                </c:pt>
                <c:pt idx="93">
                  <c:v>-0.26858783424559107</c:v>
                </c:pt>
                <c:pt idx="94">
                  <c:v>0.79981524261897985</c:v>
                </c:pt>
                <c:pt idx="95">
                  <c:v>1.4704721542534949</c:v>
                </c:pt>
                <c:pt idx="96">
                  <c:v>1.9646925584740611</c:v>
                </c:pt>
                <c:pt idx="97">
                  <c:v>0.86361262731897526</c:v>
                </c:pt>
                <c:pt idx="98">
                  <c:v>0.28086447703670564</c:v>
                </c:pt>
                <c:pt idx="99">
                  <c:v>1.0908278507204283</c:v>
                </c:pt>
                <c:pt idx="100">
                  <c:v>3.0978491661154208E-2</c:v>
                </c:pt>
                <c:pt idx="101">
                  <c:v>1.0763583581028449</c:v>
                </c:pt>
                <c:pt idx="102">
                  <c:v>0.24070484331505831</c:v>
                </c:pt>
                <c:pt idx="103">
                  <c:v>0.37639254625048979</c:v>
                </c:pt>
                <c:pt idx="104">
                  <c:v>0.8953963322681987</c:v>
                </c:pt>
                <c:pt idx="105">
                  <c:v>-0.31414428801516664</c:v>
                </c:pt>
                <c:pt idx="106">
                  <c:v>0.63973152280081691</c:v>
                </c:pt>
                <c:pt idx="107">
                  <c:v>0.58447217398297924</c:v>
                </c:pt>
                <c:pt idx="108">
                  <c:v>-0.20946603689665469</c:v>
                </c:pt>
                <c:pt idx="109">
                  <c:v>0.29627185097569553</c:v>
                </c:pt>
                <c:pt idx="110">
                  <c:v>-0.16731600897796303</c:v>
                </c:pt>
                <c:pt idx="111">
                  <c:v>-0.16262029784462714</c:v>
                </c:pt>
                <c:pt idx="112">
                  <c:v>-0.8932218806094615</c:v>
                </c:pt>
                <c:pt idx="113">
                  <c:v>1.7617187919347066</c:v>
                </c:pt>
                <c:pt idx="114">
                  <c:v>0.41018783407199161</c:v>
                </c:pt>
                <c:pt idx="115">
                  <c:v>-0.13246467928915875</c:v>
                </c:pt>
                <c:pt idx="116">
                  <c:v>-0.10075906837585046</c:v>
                </c:pt>
                <c:pt idx="117">
                  <c:v>-0.56038873958878166</c:v>
                </c:pt>
                <c:pt idx="118">
                  <c:v>-0.5725965460425616</c:v>
                </c:pt>
                <c:pt idx="119">
                  <c:v>-0.58964780058256083</c:v>
                </c:pt>
                <c:pt idx="120">
                  <c:v>-0.39263009210644328</c:v>
                </c:pt>
                <c:pt idx="121">
                  <c:v>1.1285522929162761</c:v>
                </c:pt>
                <c:pt idx="122">
                  <c:v>1.0992084253326686</c:v>
                </c:pt>
                <c:pt idx="123">
                  <c:v>2.7980681930751596</c:v>
                </c:pt>
                <c:pt idx="124">
                  <c:v>1.3415340588717739</c:v>
                </c:pt>
                <c:pt idx="125">
                  <c:v>1.2040843910900216</c:v>
                </c:pt>
                <c:pt idx="126">
                  <c:v>1.2692235396671032</c:v>
                </c:pt>
                <c:pt idx="127">
                  <c:v>1.1743264961319577</c:v>
                </c:pt>
                <c:pt idx="128">
                  <c:v>0.91649214905815424</c:v>
                </c:pt>
                <c:pt idx="129">
                  <c:v>0.86659492201784094</c:v>
                </c:pt>
                <c:pt idx="130">
                  <c:v>0.89648691165023042</c:v>
                </c:pt>
                <c:pt idx="131">
                  <c:v>0.68739247978548379</c:v>
                </c:pt>
                <c:pt idx="132">
                  <c:v>0.88099201288439932</c:v>
                </c:pt>
                <c:pt idx="133">
                  <c:v>-0.91660462449417812</c:v>
                </c:pt>
                <c:pt idx="134">
                  <c:v>-1.8155622442212729</c:v>
                </c:pt>
                <c:pt idx="135">
                  <c:v>-0.21532584412512956</c:v>
                </c:pt>
                <c:pt idx="136">
                  <c:v>-0.54857427925052948</c:v>
                </c:pt>
                <c:pt idx="137">
                  <c:v>-0.24083153510978253</c:v>
                </c:pt>
                <c:pt idx="138">
                  <c:v>-1.090449369984321</c:v>
                </c:pt>
                <c:pt idx="139">
                  <c:v>-0.98701277971383505</c:v>
                </c:pt>
                <c:pt idx="140">
                  <c:v>-0.75852198911206137</c:v>
                </c:pt>
                <c:pt idx="141">
                  <c:v>-1.0053061207364855</c:v>
                </c:pt>
                <c:pt idx="142">
                  <c:v>-1.1021059282175949</c:v>
                </c:pt>
                <c:pt idx="143">
                  <c:v>-0.97057348200235072</c:v>
                </c:pt>
                <c:pt idx="144">
                  <c:v>-0.60590301082771403</c:v>
                </c:pt>
                <c:pt idx="145">
                  <c:v>-1.0015115587512982</c:v>
                </c:pt>
                <c:pt idx="146">
                  <c:v>-0.82569323601607614</c:v>
                </c:pt>
                <c:pt idx="147">
                  <c:v>-0.80052724276458664</c:v>
                </c:pt>
                <c:pt idx="148">
                  <c:v>2.1110972641812791</c:v>
                </c:pt>
                <c:pt idx="149">
                  <c:v>2.391751786979365</c:v>
                </c:pt>
                <c:pt idx="150">
                  <c:v>1.2952922023197804</c:v>
                </c:pt>
                <c:pt idx="151">
                  <c:v>0.99914276860580131</c:v>
                </c:pt>
                <c:pt idx="152">
                  <c:v>0.58739349966625676</c:v>
                </c:pt>
                <c:pt idx="153">
                  <c:v>0.574739135418049</c:v>
                </c:pt>
                <c:pt idx="154">
                  <c:v>-0.53175556832364079</c:v>
                </c:pt>
                <c:pt idx="155">
                  <c:v>0.8450871312007715</c:v>
                </c:pt>
                <c:pt idx="156">
                  <c:v>0.21500762175232299</c:v>
                </c:pt>
                <c:pt idx="157">
                  <c:v>0.16995652865270386</c:v>
                </c:pt>
                <c:pt idx="158">
                  <c:v>-1.2082827957094511</c:v>
                </c:pt>
                <c:pt idx="159">
                  <c:v>-0.6420358430830988</c:v>
                </c:pt>
                <c:pt idx="160">
                  <c:v>-0.82152374909944137</c:v>
                </c:pt>
                <c:pt idx="161">
                  <c:v>-1.4841366669898415</c:v>
                </c:pt>
                <c:pt idx="162">
                  <c:v>-1.1174033724121335</c:v>
                </c:pt>
                <c:pt idx="163">
                  <c:v>-9.6391880367691349E-2</c:v>
                </c:pt>
                <c:pt idx="164">
                  <c:v>-1.3343736950896321</c:v>
                </c:pt>
                <c:pt idx="165">
                  <c:v>-0.53723510791721762</c:v>
                </c:pt>
                <c:pt idx="166">
                  <c:v>-0.44834537711872874</c:v>
                </c:pt>
                <c:pt idx="167">
                  <c:v>-0.46284835928286333</c:v>
                </c:pt>
                <c:pt idx="168">
                  <c:v>-0.52890940283609644</c:v>
                </c:pt>
                <c:pt idx="169">
                  <c:v>-0.46904500897628698</c:v>
                </c:pt>
                <c:pt idx="170">
                  <c:v>-0.40559720858899212</c:v>
                </c:pt>
                <c:pt idx="171">
                  <c:v>-0.34062366590244603</c:v>
                </c:pt>
                <c:pt idx="172">
                  <c:v>-0.51148486585706554</c:v>
                </c:pt>
                <c:pt idx="173">
                  <c:v>-0.47643916992541907</c:v>
                </c:pt>
                <c:pt idx="174">
                  <c:v>-1.2054373862452621</c:v>
                </c:pt>
                <c:pt idx="175">
                  <c:v>-0.38266599953113684</c:v>
                </c:pt>
                <c:pt idx="176">
                  <c:v>-1.2712007036774327</c:v>
                </c:pt>
                <c:pt idx="177">
                  <c:v>-2.8346699088615521E-2</c:v>
                </c:pt>
                <c:pt idx="178">
                  <c:v>-1.2815683360498682</c:v>
                </c:pt>
                <c:pt idx="179">
                  <c:v>-1.1940941903135569</c:v>
                </c:pt>
                <c:pt idx="180">
                  <c:v>-0.82542880702061616</c:v>
                </c:pt>
                <c:pt idx="181">
                  <c:v>-1.1114299487909058</c:v>
                </c:pt>
                <c:pt idx="182">
                  <c:v>-1.1111581997664921</c:v>
                </c:pt>
                <c:pt idx="183">
                  <c:v>-0.93183699999354763</c:v>
                </c:pt>
                <c:pt idx="184">
                  <c:v>-1.0919751088186307</c:v>
                </c:pt>
                <c:pt idx="185">
                  <c:v>-1.149699847646598</c:v>
                </c:pt>
                <c:pt idx="186">
                  <c:v>-1.1410833054711571</c:v>
                </c:pt>
                <c:pt idx="187">
                  <c:v>-0.79721254822036725</c:v>
                </c:pt>
                <c:pt idx="188">
                  <c:v>-0.93675721481910768</c:v>
                </c:pt>
                <c:pt idx="189">
                  <c:v>-1.0515863396174674</c:v>
                </c:pt>
                <c:pt idx="190">
                  <c:v>-1.0819343961395391</c:v>
                </c:pt>
                <c:pt idx="191">
                  <c:v>0.37984753945162381</c:v>
                </c:pt>
                <c:pt idx="192">
                  <c:v>0.36051075921224929</c:v>
                </c:pt>
                <c:pt idx="193">
                  <c:v>0.35064007299981703</c:v>
                </c:pt>
                <c:pt idx="194">
                  <c:v>0.34988342458575222</c:v>
                </c:pt>
                <c:pt idx="195">
                  <c:v>2.1285201508880149</c:v>
                </c:pt>
                <c:pt idx="196">
                  <c:v>1.9551134696821983</c:v>
                </c:pt>
                <c:pt idx="197">
                  <c:v>1.9069914941091515</c:v>
                </c:pt>
                <c:pt idx="198">
                  <c:v>1.9097231865521502</c:v>
                </c:pt>
                <c:pt idx="199">
                  <c:v>1.9006609503071605</c:v>
                </c:pt>
                <c:pt idx="200">
                  <c:v>1.8402121377063636</c:v>
                </c:pt>
                <c:pt idx="201">
                  <c:v>2.0235038819873807</c:v>
                </c:pt>
                <c:pt idx="202">
                  <c:v>1.6744796653565959</c:v>
                </c:pt>
                <c:pt idx="203">
                  <c:v>1.5416459652863319</c:v>
                </c:pt>
                <c:pt idx="204">
                  <c:v>0.28653771491862162</c:v>
                </c:pt>
                <c:pt idx="205">
                  <c:v>1.738550011584886</c:v>
                </c:pt>
                <c:pt idx="206">
                  <c:v>0.47722117882404963</c:v>
                </c:pt>
                <c:pt idx="207">
                  <c:v>0.14265752657027481</c:v>
                </c:pt>
                <c:pt idx="208">
                  <c:v>0.48134222187075193</c:v>
                </c:pt>
                <c:pt idx="209">
                  <c:v>0.78475112307582406</c:v>
                </c:pt>
                <c:pt idx="210">
                  <c:v>0.76475093382967407</c:v>
                </c:pt>
                <c:pt idx="211">
                  <c:v>0.90197539239753188</c:v>
                </c:pt>
                <c:pt idx="212">
                  <c:v>0.66219986158014976</c:v>
                </c:pt>
                <c:pt idx="213">
                  <c:v>0.18297136026215818</c:v>
                </c:pt>
                <c:pt idx="214">
                  <c:v>0.16994681990148855</c:v>
                </c:pt>
                <c:pt idx="215">
                  <c:v>2.5199319931824578</c:v>
                </c:pt>
                <c:pt idx="216">
                  <c:v>2.6607875432501578</c:v>
                </c:pt>
                <c:pt idx="217">
                  <c:v>-1.0713032329859948</c:v>
                </c:pt>
                <c:pt idx="218">
                  <c:v>-1.0674250864360919</c:v>
                </c:pt>
                <c:pt idx="219">
                  <c:v>-2.3703151069025581</c:v>
                </c:pt>
                <c:pt idx="220">
                  <c:v>-0.978540150708192</c:v>
                </c:pt>
                <c:pt idx="221">
                  <c:v>-1.011868760868613</c:v>
                </c:pt>
                <c:pt idx="222">
                  <c:v>-0.95618726751133798</c:v>
                </c:pt>
                <c:pt idx="223">
                  <c:v>-0.70680629082241653</c:v>
                </c:pt>
                <c:pt idx="224">
                  <c:v>-0.68346822857985434</c:v>
                </c:pt>
                <c:pt idx="225">
                  <c:v>-0.72749515886651428</c:v>
                </c:pt>
                <c:pt idx="226">
                  <c:v>-0.52372383880018225</c:v>
                </c:pt>
                <c:pt idx="227">
                  <c:v>-0.20558385031389373</c:v>
                </c:pt>
                <c:pt idx="228">
                  <c:v>-8.7892202092477292E-2</c:v>
                </c:pt>
                <c:pt idx="229">
                  <c:v>0.46361835352270747</c:v>
                </c:pt>
                <c:pt idx="230">
                  <c:v>1.133415731838767</c:v>
                </c:pt>
                <c:pt idx="231">
                  <c:v>1.3079210632652858</c:v>
                </c:pt>
                <c:pt idx="232">
                  <c:v>-0.25061415170702783</c:v>
                </c:pt>
                <c:pt idx="233">
                  <c:v>-0.13106858732814447</c:v>
                </c:pt>
                <c:pt idx="234">
                  <c:v>-0.17161494087345178</c:v>
                </c:pt>
                <c:pt idx="235">
                  <c:v>-0.20664549727805018</c:v>
                </c:pt>
                <c:pt idx="236">
                  <c:v>-0.18842578243852012</c:v>
                </c:pt>
                <c:pt idx="237">
                  <c:v>-0.17469820264092001</c:v>
                </c:pt>
                <c:pt idx="238">
                  <c:v>0.30017707042677355</c:v>
                </c:pt>
                <c:pt idx="239">
                  <c:v>-0.15639731260051548</c:v>
                </c:pt>
                <c:pt idx="240">
                  <c:v>-0.24109897697914559</c:v>
                </c:pt>
                <c:pt idx="241">
                  <c:v>-0.27809792371166742</c:v>
                </c:pt>
                <c:pt idx="242">
                  <c:v>-1.2256618048485042</c:v>
                </c:pt>
                <c:pt idx="243">
                  <c:v>-0.74367583571781126</c:v>
                </c:pt>
                <c:pt idx="244">
                  <c:v>-0.83452915373159609</c:v>
                </c:pt>
                <c:pt idx="245">
                  <c:v>-0.86159757555095617</c:v>
                </c:pt>
                <c:pt idx="246">
                  <c:v>0.35185709421384259</c:v>
                </c:pt>
                <c:pt idx="247">
                  <c:v>-0.28861262193054066</c:v>
                </c:pt>
                <c:pt idx="248">
                  <c:v>-0.83931572476189753</c:v>
                </c:pt>
                <c:pt idx="249">
                  <c:v>-0.33915287907925268</c:v>
                </c:pt>
                <c:pt idx="250">
                  <c:v>-0.33206758942688619</c:v>
                </c:pt>
                <c:pt idx="251">
                  <c:v>-0.24314671221614731</c:v>
                </c:pt>
                <c:pt idx="252">
                  <c:v>-0.26095438556288114</c:v>
                </c:pt>
                <c:pt idx="253">
                  <c:v>-0.25791118110765732</c:v>
                </c:pt>
                <c:pt idx="254">
                  <c:v>0.22746177316701754</c:v>
                </c:pt>
                <c:pt idx="255">
                  <c:v>0.15299864926503154</c:v>
                </c:pt>
                <c:pt idx="256">
                  <c:v>-1.0616984638497122</c:v>
                </c:pt>
                <c:pt idx="257">
                  <c:v>-0.27532921838131508</c:v>
                </c:pt>
                <c:pt idx="258">
                  <c:v>-0.15287020108891058</c:v>
                </c:pt>
                <c:pt idx="259">
                  <c:v>-0.18852159050734707</c:v>
                </c:pt>
                <c:pt idx="260">
                  <c:v>-0.86459386298320606</c:v>
                </c:pt>
                <c:pt idx="261">
                  <c:v>-0.28650963612972413</c:v>
                </c:pt>
                <c:pt idx="262">
                  <c:v>-0.31845345498054739</c:v>
                </c:pt>
                <c:pt idx="263">
                  <c:v>-1.3727139051375838</c:v>
                </c:pt>
                <c:pt idx="264">
                  <c:v>0.20033017874418096</c:v>
                </c:pt>
                <c:pt idx="265">
                  <c:v>5.5427727607509761E-2</c:v>
                </c:pt>
                <c:pt idx="266">
                  <c:v>5.1063305166924214E-2</c:v>
                </c:pt>
                <c:pt idx="267">
                  <c:v>1.6520178275993801E-2</c:v>
                </c:pt>
                <c:pt idx="268">
                  <c:v>-6.0220669490788928E-2</c:v>
                </c:pt>
                <c:pt idx="269">
                  <c:v>-2.9170369981215728E-2</c:v>
                </c:pt>
                <c:pt idx="270">
                  <c:v>-1.4293781489816981</c:v>
                </c:pt>
                <c:pt idx="271">
                  <c:v>-1.2033433036456751</c:v>
                </c:pt>
                <c:pt idx="272">
                  <c:v>-2.524519815966217</c:v>
                </c:pt>
                <c:pt idx="273">
                  <c:v>-1.2610131324258123</c:v>
                </c:pt>
                <c:pt idx="274">
                  <c:v>-1.1615352038161288</c:v>
                </c:pt>
                <c:pt idx="275">
                  <c:v>-2.4324780135462265</c:v>
                </c:pt>
                <c:pt idx="276">
                  <c:v>-0.8103200226499675</c:v>
                </c:pt>
                <c:pt idx="277">
                  <c:v>-2.183524094127125</c:v>
                </c:pt>
                <c:pt idx="278">
                  <c:v>-0.42912476187827231</c:v>
                </c:pt>
                <c:pt idx="279">
                  <c:v>-0.37148447246541039</c:v>
                </c:pt>
                <c:pt idx="280">
                  <c:v>-0.27933298789180283</c:v>
                </c:pt>
                <c:pt idx="281">
                  <c:v>-0.17183320090680237</c:v>
                </c:pt>
                <c:pt idx="282">
                  <c:v>0.48526585942310674</c:v>
                </c:pt>
                <c:pt idx="283">
                  <c:v>-0.30421125913823127</c:v>
                </c:pt>
                <c:pt idx="284">
                  <c:v>0.35004800367003036</c:v>
                </c:pt>
                <c:pt idx="285">
                  <c:v>0.85034442573270475</c:v>
                </c:pt>
                <c:pt idx="286">
                  <c:v>0.48555114955147932</c:v>
                </c:pt>
                <c:pt idx="287">
                  <c:v>0.56465084158933454</c:v>
                </c:pt>
                <c:pt idx="288">
                  <c:v>0.6378576257603491</c:v>
                </c:pt>
                <c:pt idx="289">
                  <c:v>0.77898024838793112</c:v>
                </c:pt>
                <c:pt idx="290">
                  <c:v>0.78368691089706122</c:v>
                </c:pt>
                <c:pt idx="291">
                  <c:v>0.97990239860732287</c:v>
                </c:pt>
                <c:pt idx="292">
                  <c:v>0.31787672696243763</c:v>
                </c:pt>
                <c:pt idx="293">
                  <c:v>0.80650668296600359</c:v>
                </c:pt>
                <c:pt idx="294">
                  <c:v>2.3933972929986531</c:v>
                </c:pt>
                <c:pt idx="295">
                  <c:v>0.27174179034097418</c:v>
                </c:pt>
                <c:pt idx="296">
                  <c:v>0.29586773756144918</c:v>
                </c:pt>
                <c:pt idx="297">
                  <c:v>0.2015218293281546</c:v>
                </c:pt>
                <c:pt idx="298">
                  <c:v>-0.65089685758370475</c:v>
                </c:pt>
                <c:pt idx="299">
                  <c:v>0.12843425541014836</c:v>
                </c:pt>
                <c:pt idx="300">
                  <c:v>6.029439245795909E-3</c:v>
                </c:pt>
                <c:pt idx="301">
                  <c:v>-4.1224526583330631E-2</c:v>
                </c:pt>
                <c:pt idx="302">
                  <c:v>-0.79705761826654653</c:v>
                </c:pt>
                <c:pt idx="303">
                  <c:v>0.29048839910378987</c:v>
                </c:pt>
                <c:pt idx="304">
                  <c:v>-1.3112316458263693</c:v>
                </c:pt>
                <c:pt idx="305">
                  <c:v>-1.3405255148411312</c:v>
                </c:pt>
                <c:pt idx="306">
                  <c:v>-1.34433227587116</c:v>
                </c:pt>
                <c:pt idx="307">
                  <c:v>-0.94611542416964378</c:v>
                </c:pt>
                <c:pt idx="308">
                  <c:v>-2.6210044252204265</c:v>
                </c:pt>
                <c:pt idx="309">
                  <c:v>-0.70192904540048939</c:v>
                </c:pt>
                <c:pt idx="310">
                  <c:v>-0.85711607327023309</c:v>
                </c:pt>
                <c:pt idx="311">
                  <c:v>-0.66100528189473029</c:v>
                </c:pt>
                <c:pt idx="312">
                  <c:v>-0.74341747372296574</c:v>
                </c:pt>
                <c:pt idx="313">
                  <c:v>-2.4234466380113786</c:v>
                </c:pt>
                <c:pt idx="314">
                  <c:v>0.91757143899228155</c:v>
                </c:pt>
                <c:pt idx="315">
                  <c:v>-0.33903620914241106</c:v>
                </c:pt>
                <c:pt idx="316">
                  <c:v>-0.50100835493675311</c:v>
                </c:pt>
                <c:pt idx="317">
                  <c:v>0.66255140753818997</c:v>
                </c:pt>
                <c:pt idx="318">
                  <c:v>-0.81229676542960638</c:v>
                </c:pt>
                <c:pt idx="319">
                  <c:v>0.40848555695654248</c:v>
                </c:pt>
                <c:pt idx="320">
                  <c:v>1.3702339518784261</c:v>
                </c:pt>
                <c:pt idx="321">
                  <c:v>0.83795411713295775</c:v>
                </c:pt>
                <c:pt idx="322">
                  <c:v>1.5633210881536634</c:v>
                </c:pt>
                <c:pt idx="323">
                  <c:v>-0.2301368082869544</c:v>
                </c:pt>
                <c:pt idx="324">
                  <c:v>0.13478331735096552</c:v>
                </c:pt>
                <c:pt idx="325">
                  <c:v>0.17972533929995393</c:v>
                </c:pt>
                <c:pt idx="326">
                  <c:v>0.8958333057041773</c:v>
                </c:pt>
                <c:pt idx="327">
                  <c:v>-1.1729838324282309</c:v>
                </c:pt>
                <c:pt idx="328">
                  <c:v>-0.45051851684558691</c:v>
                </c:pt>
                <c:pt idx="329">
                  <c:v>-0.93705258703699601</c:v>
                </c:pt>
                <c:pt idx="330">
                  <c:v>-0.93491949306671496</c:v>
                </c:pt>
                <c:pt idx="331">
                  <c:v>-1.042848818372055</c:v>
                </c:pt>
                <c:pt idx="332">
                  <c:v>-0.95208414220028559</c:v>
                </c:pt>
                <c:pt idx="333">
                  <c:v>-1.0123811484403478</c:v>
                </c:pt>
                <c:pt idx="334">
                  <c:v>-0.93548846808132557</c:v>
                </c:pt>
                <c:pt idx="335">
                  <c:v>-0.7301630997167502</c:v>
                </c:pt>
                <c:pt idx="336">
                  <c:v>-0.88175647114025479</c:v>
                </c:pt>
                <c:pt idx="337">
                  <c:v>-0.55811891720225248</c:v>
                </c:pt>
                <c:pt idx="338">
                  <c:v>-0.7361578383554952</c:v>
                </c:pt>
                <c:pt idx="339">
                  <c:v>1.0209155595718671</c:v>
                </c:pt>
                <c:pt idx="340">
                  <c:v>0.71769281222397541</c:v>
                </c:pt>
                <c:pt idx="341">
                  <c:v>0.80101265904459262</c:v>
                </c:pt>
                <c:pt idx="342">
                  <c:v>0.71710944697893453</c:v>
                </c:pt>
                <c:pt idx="343">
                  <c:v>1.1353479921505021</c:v>
                </c:pt>
                <c:pt idx="344">
                  <c:v>0.64969420737413075</c:v>
                </c:pt>
                <c:pt idx="345">
                  <c:v>0.77520284710876808</c:v>
                </c:pt>
                <c:pt idx="346">
                  <c:v>0.33987930202439948</c:v>
                </c:pt>
                <c:pt idx="347">
                  <c:v>0.58396422288311411</c:v>
                </c:pt>
                <c:pt idx="348">
                  <c:v>0.27681685984087206</c:v>
                </c:pt>
                <c:pt idx="349">
                  <c:v>0.58773607377028836</c:v>
                </c:pt>
                <c:pt idx="350">
                  <c:v>0.48617493582075427</c:v>
                </c:pt>
                <c:pt idx="351">
                  <c:v>0.10526342578485759</c:v>
                </c:pt>
                <c:pt idx="352">
                  <c:v>0.18690054045717522</c:v>
                </c:pt>
                <c:pt idx="353">
                  <c:v>0.2056058652611478</c:v>
                </c:pt>
                <c:pt idx="354">
                  <c:v>0.38037507492633565</c:v>
                </c:pt>
                <c:pt idx="355">
                  <c:v>0.42715126284343774</c:v>
                </c:pt>
                <c:pt idx="356">
                  <c:v>0.50095291445386003</c:v>
                </c:pt>
                <c:pt idx="357">
                  <c:v>0.61208958239022315</c:v>
                </c:pt>
                <c:pt idx="358">
                  <c:v>3.8914081111811154E-2</c:v>
                </c:pt>
                <c:pt idx="359">
                  <c:v>8.4374550164360816E-3</c:v>
                </c:pt>
                <c:pt idx="360">
                  <c:v>-8.3830285772046667E-2</c:v>
                </c:pt>
                <c:pt idx="361">
                  <c:v>3.4345426111546235E-4</c:v>
                </c:pt>
                <c:pt idx="362">
                  <c:v>0.57920399748461393</c:v>
                </c:pt>
                <c:pt idx="363">
                  <c:v>0.47219207003402131</c:v>
                </c:pt>
                <c:pt idx="364">
                  <c:v>0.34848147787151851</c:v>
                </c:pt>
                <c:pt idx="365">
                  <c:v>0.17093363292970265</c:v>
                </c:pt>
                <c:pt idx="366">
                  <c:v>0.38077074650348031</c:v>
                </c:pt>
                <c:pt idx="367">
                  <c:v>-0.28834254103048124</c:v>
                </c:pt>
                <c:pt idx="368">
                  <c:v>-0.32106015906073404</c:v>
                </c:pt>
                <c:pt idx="369">
                  <c:v>0.33769492824245823</c:v>
                </c:pt>
                <c:pt idx="370">
                  <c:v>0.49018351349548017</c:v>
                </c:pt>
                <c:pt idx="371">
                  <c:v>0.57858067797670121</c:v>
                </c:pt>
                <c:pt idx="372">
                  <c:v>1.0866581409824747</c:v>
                </c:pt>
                <c:pt idx="373">
                  <c:v>0.6429069513204575</c:v>
                </c:pt>
                <c:pt idx="374">
                  <c:v>-0.23574546436591023</c:v>
                </c:pt>
                <c:pt idx="375">
                  <c:v>0.38102003461703726</c:v>
                </c:pt>
                <c:pt idx="376">
                  <c:v>0.53679277168334738</c:v>
                </c:pt>
                <c:pt idx="377">
                  <c:v>0.35214064313835503</c:v>
                </c:pt>
                <c:pt idx="378">
                  <c:v>-1.767652753581364</c:v>
                </c:pt>
                <c:pt idx="379">
                  <c:v>-0.77863182865414948</c:v>
                </c:pt>
                <c:pt idx="380">
                  <c:v>-0.85846839494706118</c:v>
                </c:pt>
                <c:pt idx="381">
                  <c:v>-0.89888046541897892</c:v>
                </c:pt>
                <c:pt idx="382">
                  <c:v>-0.92306753322809687</c:v>
                </c:pt>
                <c:pt idx="383">
                  <c:v>-0.93631970496459771</c:v>
                </c:pt>
                <c:pt idx="384">
                  <c:v>-0.81452539765809451</c:v>
                </c:pt>
                <c:pt idx="385">
                  <c:v>0.70279544690154172</c:v>
                </c:pt>
                <c:pt idx="386">
                  <c:v>-0.2061012254330824</c:v>
                </c:pt>
                <c:pt idx="387">
                  <c:v>-0.90686666610310451</c:v>
                </c:pt>
                <c:pt idx="388">
                  <c:v>0.27633478946614154</c:v>
                </c:pt>
                <c:pt idx="389">
                  <c:v>0.65458222525773579</c:v>
                </c:pt>
                <c:pt idx="390">
                  <c:v>1.1091458225250623</c:v>
                </c:pt>
                <c:pt idx="391">
                  <c:v>1.131172088313724</c:v>
                </c:pt>
                <c:pt idx="392">
                  <c:v>1.0686408179169016</c:v>
                </c:pt>
                <c:pt idx="393">
                  <c:v>0.95287301557724668</c:v>
                </c:pt>
                <c:pt idx="394">
                  <c:v>0.34423603341596648</c:v>
                </c:pt>
                <c:pt idx="395">
                  <c:v>1.5756659640766657</c:v>
                </c:pt>
                <c:pt idx="396">
                  <c:v>1.5212780876329783</c:v>
                </c:pt>
                <c:pt idx="397">
                  <c:v>1.4288412674358002</c:v>
                </c:pt>
                <c:pt idx="398">
                  <c:v>0.77661631205995352</c:v>
                </c:pt>
                <c:pt idx="399">
                  <c:v>1.7142639031778741</c:v>
                </c:pt>
                <c:pt idx="400">
                  <c:v>1.3423427826203533</c:v>
                </c:pt>
                <c:pt idx="401">
                  <c:v>0.89824462701327668</c:v>
                </c:pt>
                <c:pt idx="402">
                  <c:v>1.6061879588780448</c:v>
                </c:pt>
                <c:pt idx="403">
                  <c:v>0.80902800202932945</c:v>
                </c:pt>
                <c:pt idx="404">
                  <c:v>1.7718909633360733</c:v>
                </c:pt>
                <c:pt idx="405">
                  <c:v>0.11690317491563391</c:v>
                </c:pt>
                <c:pt idx="406">
                  <c:v>0.14830293334009603</c:v>
                </c:pt>
                <c:pt idx="407">
                  <c:v>-0.32852071905209129</c:v>
                </c:pt>
                <c:pt idx="408">
                  <c:v>-0.31016724542618201</c:v>
                </c:pt>
                <c:pt idx="409">
                  <c:v>0.40206472754861089</c:v>
                </c:pt>
                <c:pt idx="410">
                  <c:v>9.0944707518648762E-2</c:v>
                </c:pt>
                <c:pt idx="411">
                  <c:v>-7.5798931814058557E-2</c:v>
                </c:pt>
                <c:pt idx="412">
                  <c:v>-5.324525681330413E-2</c:v>
                </c:pt>
                <c:pt idx="413">
                  <c:v>1.5894097224523007</c:v>
                </c:pt>
                <c:pt idx="414">
                  <c:v>1.2236917709877888</c:v>
                </c:pt>
                <c:pt idx="415">
                  <c:v>0.68054661634584634</c:v>
                </c:pt>
                <c:pt idx="416">
                  <c:v>0.57144031032566456</c:v>
                </c:pt>
                <c:pt idx="417">
                  <c:v>0.66663920122297748</c:v>
                </c:pt>
                <c:pt idx="418">
                  <c:v>0.4958538042146266</c:v>
                </c:pt>
                <c:pt idx="419">
                  <c:v>0.85535201862982713</c:v>
                </c:pt>
                <c:pt idx="420">
                  <c:v>0.598658633835495</c:v>
                </c:pt>
                <c:pt idx="421">
                  <c:v>0.66955912216534763</c:v>
                </c:pt>
                <c:pt idx="422">
                  <c:v>0.63877555300161049</c:v>
                </c:pt>
                <c:pt idx="423">
                  <c:v>0.67430078733309573</c:v>
                </c:pt>
                <c:pt idx="424">
                  <c:v>0.96060260255749907</c:v>
                </c:pt>
                <c:pt idx="425">
                  <c:v>0.97420493759427995</c:v>
                </c:pt>
                <c:pt idx="426">
                  <c:v>1.1214239676633204</c:v>
                </c:pt>
                <c:pt idx="427">
                  <c:v>0.63948058435979116</c:v>
                </c:pt>
                <c:pt idx="428">
                  <c:v>0.70026947405379514</c:v>
                </c:pt>
                <c:pt idx="429">
                  <c:v>0.45712190246063811</c:v>
                </c:pt>
                <c:pt idx="430">
                  <c:v>0.35602780165138875</c:v>
                </c:pt>
                <c:pt idx="431">
                  <c:v>0.49343734752100799</c:v>
                </c:pt>
                <c:pt idx="432">
                  <c:v>0.52919856630938911</c:v>
                </c:pt>
                <c:pt idx="433">
                  <c:v>2.7965404542385945</c:v>
                </c:pt>
                <c:pt idx="434">
                  <c:v>0.99947571888077891</c:v>
                </c:pt>
                <c:pt idx="435">
                  <c:v>0.79994364841586407</c:v>
                </c:pt>
                <c:pt idx="436">
                  <c:v>0.34691696907426578</c:v>
                </c:pt>
                <c:pt idx="437">
                  <c:v>0.20123114023931407</c:v>
                </c:pt>
                <c:pt idx="438">
                  <c:v>-4.3121764402256194E-2</c:v>
                </c:pt>
                <c:pt idx="439">
                  <c:v>-0.52385556795554633</c:v>
                </c:pt>
                <c:pt idx="440">
                  <c:v>0.28220548385565947</c:v>
                </c:pt>
                <c:pt idx="441">
                  <c:v>0.46592995086752675</c:v>
                </c:pt>
                <c:pt idx="442">
                  <c:v>0.65587364552537264</c:v>
                </c:pt>
                <c:pt idx="443">
                  <c:v>1.0249468104699595</c:v>
                </c:pt>
                <c:pt idx="444">
                  <c:v>0.5193865612747357</c:v>
                </c:pt>
                <c:pt idx="445">
                  <c:v>-0.83189461714908897</c:v>
                </c:pt>
                <c:pt idx="446">
                  <c:v>5.8281796198830123E-2</c:v>
                </c:pt>
                <c:pt idx="447">
                  <c:v>0.2235059153769858</c:v>
                </c:pt>
                <c:pt idx="448">
                  <c:v>0.6045675684299423</c:v>
                </c:pt>
                <c:pt idx="449">
                  <c:v>0.60166637997438366</c:v>
                </c:pt>
                <c:pt idx="450">
                  <c:v>0.83713631389866427</c:v>
                </c:pt>
                <c:pt idx="451">
                  <c:v>0.4025618011516055</c:v>
                </c:pt>
                <c:pt idx="452">
                  <c:v>0.65942880041164964</c:v>
                </c:pt>
                <c:pt idx="453">
                  <c:v>0.60508705284220077</c:v>
                </c:pt>
                <c:pt idx="454">
                  <c:v>0.57842557625660718</c:v>
                </c:pt>
                <c:pt idx="455">
                  <c:v>0.83916797813796518</c:v>
                </c:pt>
                <c:pt idx="456">
                  <c:v>1.0153330976880512</c:v>
                </c:pt>
                <c:pt idx="457">
                  <c:v>0.51887520515296803</c:v>
                </c:pt>
                <c:pt idx="458">
                  <c:v>3.192608256306962E-2</c:v>
                </c:pt>
                <c:pt idx="459">
                  <c:v>0.59474988743585944</c:v>
                </c:pt>
                <c:pt idx="460">
                  <c:v>0.61111098833948896</c:v>
                </c:pt>
                <c:pt idx="461">
                  <c:v>0.88190078397058103</c:v>
                </c:pt>
                <c:pt idx="462">
                  <c:v>0.74875819705991342</c:v>
                </c:pt>
                <c:pt idx="463">
                  <c:v>0.61912904110751898</c:v>
                </c:pt>
                <c:pt idx="464">
                  <c:v>0.80222657672457864</c:v>
                </c:pt>
                <c:pt idx="465">
                  <c:v>0.4778969108560519</c:v>
                </c:pt>
                <c:pt idx="466">
                  <c:v>0.23778311019207232</c:v>
                </c:pt>
                <c:pt idx="467">
                  <c:v>0.18129113940366121</c:v>
                </c:pt>
                <c:pt idx="468">
                  <c:v>0.21077130875160657</c:v>
                </c:pt>
                <c:pt idx="469">
                  <c:v>0.26612620121471331</c:v>
                </c:pt>
                <c:pt idx="470">
                  <c:v>0.11079914251731877</c:v>
                </c:pt>
                <c:pt idx="471">
                  <c:v>-0.81396501367622398</c:v>
                </c:pt>
                <c:pt idx="472">
                  <c:v>-5.1411327437265938E-3</c:v>
                </c:pt>
                <c:pt idx="473">
                  <c:v>-0.40091555392878575</c:v>
                </c:pt>
                <c:pt idx="474">
                  <c:v>1.5347239216998678</c:v>
                </c:pt>
                <c:pt idx="475">
                  <c:v>5.4758384049553507E-2</c:v>
                </c:pt>
                <c:pt idx="476">
                  <c:v>0.27751259946075502</c:v>
                </c:pt>
                <c:pt idx="477">
                  <c:v>-0.87234884810262725</c:v>
                </c:pt>
                <c:pt idx="478">
                  <c:v>0.15142537769968076</c:v>
                </c:pt>
                <c:pt idx="479">
                  <c:v>-0.15443666955143454</c:v>
                </c:pt>
                <c:pt idx="480">
                  <c:v>-9.0321126090352217E-3</c:v>
                </c:pt>
                <c:pt idx="481">
                  <c:v>-2.1093760091151355</c:v>
                </c:pt>
                <c:pt idx="482">
                  <c:v>1.2538804598248807</c:v>
                </c:pt>
                <c:pt idx="483">
                  <c:v>1.5335310387088927</c:v>
                </c:pt>
                <c:pt idx="484">
                  <c:v>1.0104201275968969</c:v>
                </c:pt>
                <c:pt idx="485">
                  <c:v>2.6124622684307339</c:v>
                </c:pt>
                <c:pt idx="486">
                  <c:v>1.291604709085163</c:v>
                </c:pt>
                <c:pt idx="487">
                  <c:v>0.65552797941796592</c:v>
                </c:pt>
                <c:pt idx="488">
                  <c:v>0.26660186681560738</c:v>
                </c:pt>
                <c:pt idx="489">
                  <c:v>1.7447079059850026</c:v>
                </c:pt>
                <c:pt idx="490">
                  <c:v>1.7851683723764424</c:v>
                </c:pt>
                <c:pt idx="491">
                  <c:v>2.1215023943355344</c:v>
                </c:pt>
                <c:pt idx="492">
                  <c:v>-0.57120222281356892</c:v>
                </c:pt>
                <c:pt idx="493">
                  <c:v>-0.32614164092214343</c:v>
                </c:pt>
                <c:pt idx="494">
                  <c:v>-0.70157207185898141</c:v>
                </c:pt>
                <c:pt idx="495">
                  <c:v>-0.64956438445779552</c:v>
                </c:pt>
                <c:pt idx="496">
                  <c:v>-0.46810971553752295</c:v>
                </c:pt>
                <c:pt idx="497">
                  <c:v>-0.56279579667904311</c:v>
                </c:pt>
                <c:pt idx="498">
                  <c:v>-0.4574006887888275</c:v>
                </c:pt>
                <c:pt idx="499">
                  <c:v>-0.85582609762498307</c:v>
                </c:pt>
                <c:pt idx="500">
                  <c:v>-0.66455870111768978</c:v>
                </c:pt>
                <c:pt idx="501">
                  <c:v>-0.60508084975728549</c:v>
                </c:pt>
                <c:pt idx="502">
                  <c:v>-0.76918059581867482</c:v>
                </c:pt>
                <c:pt idx="503">
                  <c:v>0.72143150691079239</c:v>
                </c:pt>
                <c:pt idx="504">
                  <c:v>0.88395669754727768</c:v>
                </c:pt>
                <c:pt idx="505">
                  <c:v>0.89450409813942988</c:v>
                </c:pt>
                <c:pt idx="506">
                  <c:v>0.85235183913481016</c:v>
                </c:pt>
                <c:pt idx="507">
                  <c:v>0.7548097284559232</c:v>
                </c:pt>
                <c:pt idx="508">
                  <c:v>2.7726134862042606</c:v>
                </c:pt>
                <c:pt idx="509">
                  <c:v>0.8470430704577766</c:v>
                </c:pt>
                <c:pt idx="510">
                  <c:v>-0.10990506396678719</c:v>
                </c:pt>
                <c:pt idx="511">
                  <c:v>-2.1181613260913394</c:v>
                </c:pt>
                <c:pt idx="512">
                  <c:v>-1.3064014108906874</c:v>
                </c:pt>
                <c:pt idx="513">
                  <c:v>-0.79212507109675068</c:v>
                </c:pt>
                <c:pt idx="514">
                  <c:v>-1.2781176790447006</c:v>
                </c:pt>
                <c:pt idx="515">
                  <c:v>-2.1025368615046625</c:v>
                </c:pt>
                <c:pt idx="516">
                  <c:v>-2.0207918185359195</c:v>
                </c:pt>
                <c:pt idx="517">
                  <c:v>-1.9943607313416341</c:v>
                </c:pt>
                <c:pt idx="518">
                  <c:v>-1.9465797823567685</c:v>
                </c:pt>
                <c:pt idx="519">
                  <c:v>-1.0675201303277413</c:v>
                </c:pt>
                <c:pt idx="520">
                  <c:v>-1.0746950664337371</c:v>
                </c:pt>
                <c:pt idx="521">
                  <c:v>-0.95337504802796857</c:v>
                </c:pt>
                <c:pt idx="522">
                  <c:v>-1.8699799799407228</c:v>
                </c:pt>
                <c:pt idx="523">
                  <c:v>-1.8709790576043557</c:v>
                </c:pt>
                <c:pt idx="524">
                  <c:v>-0.87281817208811119</c:v>
                </c:pt>
                <c:pt idx="525">
                  <c:v>-0.12449740393192799</c:v>
                </c:pt>
                <c:pt idx="526">
                  <c:v>3.1260550079240342E-2</c:v>
                </c:pt>
                <c:pt idx="527">
                  <c:v>-3.0203758205264192E-2</c:v>
                </c:pt>
                <c:pt idx="528">
                  <c:v>0.65558091362669402</c:v>
                </c:pt>
                <c:pt idx="529">
                  <c:v>1.2920121343924684</c:v>
                </c:pt>
                <c:pt idx="530">
                  <c:v>1.2628293630646616</c:v>
                </c:pt>
                <c:pt idx="531">
                  <c:v>-0.14187828350052506</c:v>
                </c:pt>
                <c:pt idx="532">
                  <c:v>2.1914249061060458</c:v>
                </c:pt>
                <c:pt idx="533">
                  <c:v>3.111017244322241</c:v>
                </c:pt>
                <c:pt idx="534">
                  <c:v>1.5909887577594832</c:v>
                </c:pt>
                <c:pt idx="535">
                  <c:v>0.40210168722621592</c:v>
                </c:pt>
                <c:pt idx="536">
                  <c:v>0.73454828264296435</c:v>
                </c:pt>
                <c:pt idx="537">
                  <c:v>0.14509758767560693</c:v>
                </c:pt>
                <c:pt idx="538">
                  <c:v>-0.20019868822505826</c:v>
                </c:pt>
                <c:pt idx="539">
                  <c:v>-0.41573645357717853</c:v>
                </c:pt>
                <c:pt idx="540">
                  <c:v>-0.46319635952419019</c:v>
                </c:pt>
                <c:pt idx="541">
                  <c:v>-0.68817977272493014</c:v>
                </c:pt>
                <c:pt idx="542">
                  <c:v>-0.69949488981508934</c:v>
                </c:pt>
                <c:pt idx="543">
                  <c:v>-0.64725317098580093</c:v>
                </c:pt>
                <c:pt idx="544">
                  <c:v>-0.64126672805389029</c:v>
                </c:pt>
                <c:pt idx="545">
                  <c:v>-0.61821927102813745</c:v>
                </c:pt>
                <c:pt idx="546">
                  <c:v>-1.8435096771059469</c:v>
                </c:pt>
                <c:pt idx="547">
                  <c:v>-0.49874790182182599</c:v>
                </c:pt>
                <c:pt idx="548">
                  <c:v>-0.46428879075929619</c:v>
                </c:pt>
                <c:pt idx="549">
                  <c:v>-0.19501331367430347</c:v>
                </c:pt>
                <c:pt idx="550">
                  <c:v>-0.16771046130257192</c:v>
                </c:pt>
                <c:pt idx="551">
                  <c:v>0.12801940753548446</c:v>
                </c:pt>
                <c:pt idx="552">
                  <c:v>0.17130516363601478</c:v>
                </c:pt>
                <c:pt idx="553">
                  <c:v>-0.42319797342259291</c:v>
                </c:pt>
                <c:pt idx="554">
                  <c:v>6.481004448125903E-2</c:v>
                </c:pt>
                <c:pt idx="555">
                  <c:v>0.2611706342620036</c:v>
                </c:pt>
                <c:pt idx="556">
                  <c:v>0.20699228049232496</c:v>
                </c:pt>
                <c:pt idx="557">
                  <c:v>0.7672377119974203</c:v>
                </c:pt>
                <c:pt idx="558">
                  <c:v>-1.691839655022442E-2</c:v>
                </c:pt>
                <c:pt idx="559">
                  <c:v>0.36657034056038812</c:v>
                </c:pt>
                <c:pt idx="560">
                  <c:v>0.53391118931405035</c:v>
                </c:pt>
                <c:pt idx="561">
                  <c:v>0.22454997126458329</c:v>
                </c:pt>
                <c:pt idx="562">
                  <c:v>0.36751625858734538</c:v>
                </c:pt>
                <c:pt idx="563">
                  <c:v>5.6337362326177441E-2</c:v>
                </c:pt>
                <c:pt idx="564">
                  <c:v>0.39864304385810989</c:v>
                </c:pt>
                <c:pt idx="565">
                  <c:v>2.3959044910391984</c:v>
                </c:pt>
                <c:pt idx="566">
                  <c:v>2.4114645667190162</c:v>
                </c:pt>
                <c:pt idx="567">
                  <c:v>1.6259499182326036</c:v>
                </c:pt>
                <c:pt idx="568">
                  <c:v>2.3647900008226799</c:v>
                </c:pt>
                <c:pt idx="569">
                  <c:v>2.1401779218802774</c:v>
                </c:pt>
                <c:pt idx="570">
                  <c:v>-0.498766031320105</c:v>
                </c:pt>
                <c:pt idx="571">
                  <c:v>-0.77551711926024136</c:v>
                </c:pt>
                <c:pt idx="572">
                  <c:v>-0.96320583727740727</c:v>
                </c:pt>
                <c:pt idx="573">
                  <c:v>-0.55869484340411346</c:v>
                </c:pt>
                <c:pt idx="574">
                  <c:v>-0.38352545695072709</c:v>
                </c:pt>
                <c:pt idx="575">
                  <c:v>-0.52674126588624326</c:v>
                </c:pt>
                <c:pt idx="576">
                  <c:v>-0.39264805251702878</c:v>
                </c:pt>
                <c:pt idx="577">
                  <c:v>-0.30325091492920242</c:v>
                </c:pt>
                <c:pt idx="578">
                  <c:v>0.24917353612136273</c:v>
                </c:pt>
                <c:pt idx="579">
                  <c:v>-0.17697942731169247</c:v>
                </c:pt>
                <c:pt idx="580">
                  <c:v>7.2997811012540631E-2</c:v>
                </c:pt>
                <c:pt idx="581">
                  <c:v>-1.2890552708090761</c:v>
                </c:pt>
                <c:pt idx="582">
                  <c:v>-1.0626366835951053</c:v>
                </c:pt>
                <c:pt idx="583">
                  <c:v>-1.2503801606561413</c:v>
                </c:pt>
                <c:pt idx="584">
                  <c:v>-1.1443162773914202</c:v>
                </c:pt>
                <c:pt idx="585">
                  <c:v>1.2409387984369507</c:v>
                </c:pt>
                <c:pt idx="586">
                  <c:v>0.51457766383929604</c:v>
                </c:pt>
                <c:pt idx="587">
                  <c:v>-8.4129706778899735E-2</c:v>
                </c:pt>
                <c:pt idx="588">
                  <c:v>-1.8561644760737943</c:v>
                </c:pt>
                <c:pt idx="589">
                  <c:v>-0.52519721774048678</c:v>
                </c:pt>
                <c:pt idx="590">
                  <c:v>-0.41631338122925499</c:v>
                </c:pt>
                <c:pt idx="591">
                  <c:v>-1.4762533227605081</c:v>
                </c:pt>
                <c:pt idx="592">
                  <c:v>-1.3704978501844876</c:v>
                </c:pt>
                <c:pt idx="593">
                  <c:v>-1.5023665065073819</c:v>
                </c:pt>
                <c:pt idx="594">
                  <c:v>2.0021867105954105</c:v>
                </c:pt>
                <c:pt idx="595">
                  <c:v>1.4738258618985216</c:v>
                </c:pt>
                <c:pt idx="596">
                  <c:v>0.98179153486517157</c:v>
                </c:pt>
                <c:pt idx="597">
                  <c:v>1.1824175574653653</c:v>
                </c:pt>
                <c:pt idx="598">
                  <c:v>0.73322818944917145</c:v>
                </c:pt>
                <c:pt idx="599">
                  <c:v>0.34102321891779036</c:v>
                </c:pt>
                <c:pt idx="600">
                  <c:v>-5.4303968973709989E-2</c:v>
                </c:pt>
                <c:pt idx="601">
                  <c:v>-0.61313761544588541</c:v>
                </c:pt>
                <c:pt idx="602">
                  <c:v>0.31145559066345074</c:v>
                </c:pt>
                <c:pt idx="603">
                  <c:v>0.61481966952757827</c:v>
                </c:pt>
                <c:pt idx="604">
                  <c:v>0.47773846518780005</c:v>
                </c:pt>
                <c:pt idx="605">
                  <c:v>0.31505646546255067</c:v>
                </c:pt>
                <c:pt idx="606">
                  <c:v>0.70413537320773678</c:v>
                </c:pt>
                <c:pt idx="607">
                  <c:v>0.66540263054870308</c:v>
                </c:pt>
                <c:pt idx="608">
                  <c:v>0.77558968340026235</c:v>
                </c:pt>
                <c:pt idx="609">
                  <c:v>0.79881175267637272</c:v>
                </c:pt>
                <c:pt idx="610">
                  <c:v>0.64871346997292378</c:v>
                </c:pt>
                <c:pt idx="611">
                  <c:v>0.59833245757042508</c:v>
                </c:pt>
                <c:pt idx="612">
                  <c:v>0.67289128011378707</c:v>
                </c:pt>
                <c:pt idx="613">
                  <c:v>2.2957711888144985</c:v>
                </c:pt>
                <c:pt idx="614">
                  <c:v>2.100108777843503</c:v>
                </c:pt>
                <c:pt idx="615">
                  <c:v>2.0780551348088401</c:v>
                </c:pt>
                <c:pt idx="616">
                  <c:v>1.963385897662121</c:v>
                </c:pt>
                <c:pt idx="617">
                  <c:v>-6.5055469012904099E-2</c:v>
                </c:pt>
                <c:pt idx="618">
                  <c:v>-0.20719457733297092</c:v>
                </c:pt>
                <c:pt idx="619">
                  <c:v>-0.7589928142189305</c:v>
                </c:pt>
                <c:pt idx="620">
                  <c:v>-0.58740895880638355</c:v>
                </c:pt>
                <c:pt idx="621">
                  <c:v>-0.53686636239047725</c:v>
                </c:pt>
                <c:pt idx="622">
                  <c:v>-1.7386479045139271</c:v>
                </c:pt>
                <c:pt idx="623">
                  <c:v>-0.35199168588723584</c:v>
                </c:pt>
                <c:pt idx="624">
                  <c:v>-0.18834626802110582</c:v>
                </c:pt>
                <c:pt idx="625">
                  <c:v>-1.5785485511020705</c:v>
                </c:pt>
                <c:pt idx="626">
                  <c:v>-1.7746933113825774</c:v>
                </c:pt>
                <c:pt idx="627">
                  <c:v>-0.87091281269900622</c:v>
                </c:pt>
                <c:pt idx="628">
                  <c:v>-0.79557442612233831</c:v>
                </c:pt>
                <c:pt idx="629">
                  <c:v>-0.79709459676327554</c:v>
                </c:pt>
                <c:pt idx="630">
                  <c:v>-0.73430289333132159</c:v>
                </c:pt>
                <c:pt idx="631">
                  <c:v>-0.80370432094321764</c:v>
                </c:pt>
                <c:pt idx="632">
                  <c:v>-0.70122684301760574</c:v>
                </c:pt>
                <c:pt idx="633">
                  <c:v>-0.43377304847852194</c:v>
                </c:pt>
                <c:pt idx="634">
                  <c:v>-0.49146906589859535</c:v>
                </c:pt>
                <c:pt idx="635">
                  <c:v>-1.5422045636905448</c:v>
                </c:pt>
                <c:pt idx="636">
                  <c:v>-0.50201612888831604</c:v>
                </c:pt>
                <c:pt idx="637">
                  <c:v>-0.34965748023949844</c:v>
                </c:pt>
                <c:pt idx="638">
                  <c:v>-0.46620079254697061</c:v>
                </c:pt>
                <c:pt idx="639">
                  <c:v>-6.8946830962208897E-2</c:v>
                </c:pt>
                <c:pt idx="640">
                  <c:v>-0.12581137368304479</c:v>
                </c:pt>
                <c:pt idx="641">
                  <c:v>-1.733178058511591</c:v>
                </c:pt>
                <c:pt idx="642">
                  <c:v>-0.6093115950249729</c:v>
                </c:pt>
                <c:pt idx="643">
                  <c:v>-0.48056610957060858</c:v>
                </c:pt>
                <c:pt idx="644">
                  <c:v>-0.17393837762214023</c:v>
                </c:pt>
                <c:pt idx="645">
                  <c:v>-0.2787301380018809</c:v>
                </c:pt>
                <c:pt idx="646">
                  <c:v>-9.1959016562363147E-2</c:v>
                </c:pt>
                <c:pt idx="647">
                  <c:v>-0.39979859932248785</c:v>
                </c:pt>
                <c:pt idx="648">
                  <c:v>-0.45379405883138146</c:v>
                </c:pt>
                <c:pt idx="649">
                  <c:v>1.5122358303221499</c:v>
                </c:pt>
                <c:pt idx="650">
                  <c:v>0.36014255471417717</c:v>
                </c:pt>
                <c:pt idx="651">
                  <c:v>0.93150301889335529</c:v>
                </c:pt>
                <c:pt idx="652">
                  <c:v>0.96603538845071513</c:v>
                </c:pt>
                <c:pt idx="653">
                  <c:v>0.93606538719705012</c:v>
                </c:pt>
                <c:pt idx="654">
                  <c:v>0.95455837478715422</c:v>
                </c:pt>
                <c:pt idx="655">
                  <c:v>1.0295729752900569</c:v>
                </c:pt>
                <c:pt idx="656">
                  <c:v>0.39042709557544736</c:v>
                </c:pt>
                <c:pt idx="657">
                  <c:v>1.0889916036610754</c:v>
                </c:pt>
                <c:pt idx="658">
                  <c:v>1.0786496507530914</c:v>
                </c:pt>
                <c:pt idx="659">
                  <c:v>1.1507154930282464</c:v>
                </c:pt>
                <c:pt idx="660">
                  <c:v>1.116180574937554</c:v>
                </c:pt>
                <c:pt idx="661">
                  <c:v>1.4833503026839843</c:v>
                </c:pt>
                <c:pt idx="662">
                  <c:v>1.1816574695398494</c:v>
                </c:pt>
                <c:pt idx="663">
                  <c:v>1.2047156984784795</c:v>
                </c:pt>
                <c:pt idx="664">
                  <c:v>-0.78193609487208071</c:v>
                </c:pt>
                <c:pt idx="665">
                  <c:v>-0.37267821918824917</c:v>
                </c:pt>
                <c:pt idx="666">
                  <c:v>-1.782405130078095</c:v>
                </c:pt>
                <c:pt idx="667">
                  <c:v>1.1661884325709231</c:v>
                </c:pt>
                <c:pt idx="668">
                  <c:v>0.52451058030154041</c:v>
                </c:pt>
                <c:pt idx="669">
                  <c:v>-1.1442727127963219</c:v>
                </c:pt>
                <c:pt idx="670">
                  <c:v>1.2595729200556354</c:v>
                </c:pt>
                <c:pt idx="671">
                  <c:v>0.56567466165088032</c:v>
                </c:pt>
                <c:pt idx="672">
                  <c:v>-0.12494059505914423</c:v>
                </c:pt>
                <c:pt idx="673">
                  <c:v>0.74438982860941139</c:v>
                </c:pt>
                <c:pt idx="674">
                  <c:v>7.7813825244520157E-2</c:v>
                </c:pt>
                <c:pt idx="675">
                  <c:v>-0.57042069836592901</c:v>
                </c:pt>
                <c:pt idx="676">
                  <c:v>-0.81440284476639158</c:v>
                </c:pt>
                <c:pt idx="677">
                  <c:v>-0.7383179628381118</c:v>
                </c:pt>
                <c:pt idx="678">
                  <c:v>-0.67974777870180614</c:v>
                </c:pt>
                <c:pt idx="679">
                  <c:v>-0.60152498624841499</c:v>
                </c:pt>
                <c:pt idx="680">
                  <c:v>-0.52682749442007837</c:v>
                </c:pt>
                <c:pt idx="681">
                  <c:v>-0.53930990219916664</c:v>
                </c:pt>
                <c:pt idx="682">
                  <c:v>-1.0314090239936167</c:v>
                </c:pt>
                <c:pt idx="683">
                  <c:v>-0.45754278583808483</c:v>
                </c:pt>
                <c:pt idx="684">
                  <c:v>-1.2961710798474064</c:v>
                </c:pt>
                <c:pt idx="685">
                  <c:v>-0.37299876493496614</c:v>
                </c:pt>
                <c:pt idx="686">
                  <c:v>-0.11959088388885611</c:v>
                </c:pt>
                <c:pt idx="687">
                  <c:v>0.18079542978579907</c:v>
                </c:pt>
                <c:pt idx="688">
                  <c:v>-0.3091049548626586</c:v>
                </c:pt>
                <c:pt idx="689">
                  <c:v>-0.30303822435016903</c:v>
                </c:pt>
                <c:pt idx="690">
                  <c:v>-0.21469636615060905</c:v>
                </c:pt>
                <c:pt idx="691">
                  <c:v>-0.62272221751252343</c:v>
                </c:pt>
                <c:pt idx="692">
                  <c:v>1.7810192755581478</c:v>
                </c:pt>
                <c:pt idx="693">
                  <c:v>2.1399414473612799</c:v>
                </c:pt>
                <c:pt idx="694">
                  <c:v>1.7751175764525999</c:v>
                </c:pt>
                <c:pt idx="695">
                  <c:v>1.2842046590953333</c:v>
                </c:pt>
                <c:pt idx="696">
                  <c:v>4.9468085138808758E-2</c:v>
                </c:pt>
                <c:pt idx="697">
                  <c:v>-0.52999719583868399</c:v>
                </c:pt>
                <c:pt idx="698">
                  <c:v>-0.69146800832855526</c:v>
                </c:pt>
                <c:pt idx="699">
                  <c:v>-1.1718077449906563</c:v>
                </c:pt>
                <c:pt idx="700">
                  <c:v>-0.97256997538873158</c:v>
                </c:pt>
                <c:pt idx="701">
                  <c:v>-7.3119559620875935E-2</c:v>
                </c:pt>
                <c:pt idx="702">
                  <c:v>-0.10007633292612432</c:v>
                </c:pt>
                <c:pt idx="703">
                  <c:v>0.81010925870292483</c:v>
                </c:pt>
                <c:pt idx="704">
                  <c:v>-0.28414607958222099</c:v>
                </c:pt>
                <c:pt idx="705">
                  <c:v>0.78957057582757295</c:v>
                </c:pt>
                <c:pt idx="706">
                  <c:v>-3.2248375039751573E-2</c:v>
                </c:pt>
                <c:pt idx="707">
                  <c:v>0.24386279073766257</c:v>
                </c:pt>
                <c:pt idx="708">
                  <c:v>-1.0507793247511613E-2</c:v>
                </c:pt>
                <c:pt idx="709">
                  <c:v>0.30080044904152231</c:v>
                </c:pt>
                <c:pt idx="710">
                  <c:v>0.77802363028429167</c:v>
                </c:pt>
                <c:pt idx="711">
                  <c:v>0.66412916682642342</c:v>
                </c:pt>
                <c:pt idx="712">
                  <c:v>0.50047762816732655</c:v>
                </c:pt>
                <c:pt idx="713">
                  <c:v>1.5371247622528588</c:v>
                </c:pt>
                <c:pt idx="714">
                  <c:v>1.5309698222167498</c:v>
                </c:pt>
                <c:pt idx="715">
                  <c:v>0.91128408123744653</c:v>
                </c:pt>
                <c:pt idx="716">
                  <c:v>0.92650961208380045</c:v>
                </c:pt>
                <c:pt idx="717">
                  <c:v>7.6404724663229742E-2</c:v>
                </c:pt>
                <c:pt idx="718">
                  <c:v>0.52909499610973687</c:v>
                </c:pt>
                <c:pt idx="719">
                  <c:v>0.49538347401549532</c:v>
                </c:pt>
                <c:pt idx="720">
                  <c:v>0.36991543792011716</c:v>
                </c:pt>
                <c:pt idx="721">
                  <c:v>0.26394486368527231</c:v>
                </c:pt>
                <c:pt idx="722">
                  <c:v>0.74520623314777124</c:v>
                </c:pt>
                <c:pt idx="723">
                  <c:v>-0.17217392816806079</c:v>
                </c:pt>
                <c:pt idx="724">
                  <c:v>-0.17899809866607017</c:v>
                </c:pt>
                <c:pt idx="725">
                  <c:v>-0.20443975191762306</c:v>
                </c:pt>
                <c:pt idx="726">
                  <c:v>0.52508481199481016</c:v>
                </c:pt>
                <c:pt idx="727">
                  <c:v>0.72303314344121616</c:v>
                </c:pt>
                <c:pt idx="728">
                  <c:v>5.1634940483861254E-2</c:v>
                </c:pt>
                <c:pt idx="729">
                  <c:v>0.71884430701936641</c:v>
                </c:pt>
                <c:pt idx="730">
                  <c:v>2.1619547538317905</c:v>
                </c:pt>
                <c:pt idx="731">
                  <c:v>2.5712772024760531</c:v>
                </c:pt>
                <c:pt idx="732">
                  <c:v>0.24187537502527445</c:v>
                </c:pt>
                <c:pt idx="733">
                  <c:v>0.43192468036578485</c:v>
                </c:pt>
                <c:pt idx="734">
                  <c:v>0.86757336283853048</c:v>
                </c:pt>
                <c:pt idx="735">
                  <c:v>0.8109238765184158</c:v>
                </c:pt>
                <c:pt idx="736">
                  <c:v>0.80706109040826524</c:v>
                </c:pt>
                <c:pt idx="737">
                  <c:v>0.84806908760488453</c:v>
                </c:pt>
                <c:pt idx="738">
                  <c:v>0.74292358483707577</c:v>
                </c:pt>
                <c:pt idx="739">
                  <c:v>0.77384608747510486</c:v>
                </c:pt>
                <c:pt idx="740">
                  <c:v>1.0926851340045647</c:v>
                </c:pt>
                <c:pt idx="741">
                  <c:v>1.0439599214159914</c:v>
                </c:pt>
                <c:pt idx="742">
                  <c:v>0.66712346348092766</c:v>
                </c:pt>
                <c:pt idx="743">
                  <c:v>0.70603744442779914</c:v>
                </c:pt>
                <c:pt idx="744">
                  <c:v>8.6544461853535801E-2</c:v>
                </c:pt>
                <c:pt idx="745">
                  <c:v>0.73333180579374346</c:v>
                </c:pt>
                <c:pt idx="746">
                  <c:v>1.0945989418102215</c:v>
                </c:pt>
                <c:pt idx="747">
                  <c:v>0.75869089544323653</c:v>
                </c:pt>
                <c:pt idx="748">
                  <c:v>-9.4517833044181501E-2</c:v>
                </c:pt>
                <c:pt idx="749">
                  <c:v>-0.1680207681379069</c:v>
                </c:pt>
                <c:pt idx="750">
                  <c:v>-0.11018630111112306</c:v>
                </c:pt>
                <c:pt idx="751">
                  <c:v>-0.18915627648940722</c:v>
                </c:pt>
                <c:pt idx="752">
                  <c:v>-0.34665627222514483</c:v>
                </c:pt>
                <c:pt idx="753">
                  <c:v>1.8970712167542095E-2</c:v>
                </c:pt>
                <c:pt idx="754">
                  <c:v>1.7660764229763874E-2</c:v>
                </c:pt>
                <c:pt idx="755">
                  <c:v>-0.97615217773450702</c:v>
                </c:pt>
                <c:pt idx="756">
                  <c:v>-0.53125839738810154</c:v>
                </c:pt>
                <c:pt idx="757">
                  <c:v>-0.57276507658476883</c:v>
                </c:pt>
                <c:pt idx="758">
                  <c:v>-0.46894723531655086</c:v>
                </c:pt>
                <c:pt idx="759">
                  <c:v>-0.4456575522181272</c:v>
                </c:pt>
                <c:pt idx="760">
                  <c:v>-0.42749135975805513</c:v>
                </c:pt>
                <c:pt idx="761">
                  <c:v>-0.39774475641614687</c:v>
                </c:pt>
                <c:pt idx="762">
                  <c:v>-0.35565257174487952</c:v>
                </c:pt>
                <c:pt idx="763">
                  <c:v>-2.0084755090492501</c:v>
                </c:pt>
                <c:pt idx="764">
                  <c:v>-2.0569072831551796</c:v>
                </c:pt>
                <c:pt idx="765">
                  <c:v>-0.84800311097298864</c:v>
                </c:pt>
                <c:pt idx="766">
                  <c:v>-1.3104802307873942</c:v>
                </c:pt>
                <c:pt idx="767">
                  <c:v>-1.3626105692984638</c:v>
                </c:pt>
                <c:pt idx="768">
                  <c:v>-1.4801411445939252</c:v>
                </c:pt>
                <c:pt idx="769">
                  <c:v>-1.6811197280319459</c:v>
                </c:pt>
                <c:pt idx="770">
                  <c:v>-1.8441721461622138</c:v>
                </c:pt>
                <c:pt idx="771">
                  <c:v>-1.7702635707155301</c:v>
                </c:pt>
                <c:pt idx="772">
                  <c:v>-1.7688093546525816</c:v>
                </c:pt>
                <c:pt idx="773">
                  <c:v>-1.5497008382575828</c:v>
                </c:pt>
                <c:pt idx="774">
                  <c:v>-1.5803189745190624</c:v>
                </c:pt>
                <c:pt idx="775">
                  <c:v>-1.3871280616079238</c:v>
                </c:pt>
                <c:pt idx="776">
                  <c:v>-1.2501163376808324</c:v>
                </c:pt>
                <c:pt idx="777">
                  <c:v>-1.3291320514802278</c:v>
                </c:pt>
                <c:pt idx="778">
                  <c:v>-0.5354957117515512</c:v>
                </c:pt>
                <c:pt idx="779">
                  <c:v>-0.35893250593320331</c:v>
                </c:pt>
                <c:pt idx="780">
                  <c:v>-0.44536184153736091</c:v>
                </c:pt>
                <c:pt idx="781">
                  <c:v>-0.70231707391198317</c:v>
                </c:pt>
                <c:pt idx="782">
                  <c:v>0.47052469272819525</c:v>
                </c:pt>
                <c:pt idx="783">
                  <c:v>-0.64271283568494231</c:v>
                </c:pt>
                <c:pt idx="784">
                  <c:v>-0.56998395779132482</c:v>
                </c:pt>
                <c:pt idx="785">
                  <c:v>-0.28653359563588643</c:v>
                </c:pt>
                <c:pt idx="786">
                  <c:v>-5.9829175399221113E-2</c:v>
                </c:pt>
                <c:pt idx="787">
                  <c:v>-5.775324328785561E-2</c:v>
                </c:pt>
                <c:pt idx="788">
                  <c:v>2.426124789574402E-2</c:v>
                </c:pt>
                <c:pt idx="789">
                  <c:v>0.24768611881907873</c:v>
                </c:pt>
                <c:pt idx="790">
                  <c:v>0.20430990664299428</c:v>
                </c:pt>
                <c:pt idx="791">
                  <c:v>-2.0777253725740179</c:v>
                </c:pt>
                <c:pt idx="792">
                  <c:v>-2.1203485789562539</c:v>
                </c:pt>
                <c:pt idx="793">
                  <c:v>-2.117669030994382</c:v>
                </c:pt>
                <c:pt idx="794">
                  <c:v>-2.1759203146301718</c:v>
                </c:pt>
                <c:pt idx="795">
                  <c:v>-2.1940818428003759</c:v>
                </c:pt>
                <c:pt idx="796">
                  <c:v>-2.4072829946546728</c:v>
                </c:pt>
                <c:pt idx="797">
                  <c:v>-2.347690329960991</c:v>
                </c:pt>
                <c:pt idx="798">
                  <c:v>-1.6285063637070087</c:v>
                </c:pt>
                <c:pt idx="799">
                  <c:v>-1.3767074695376171</c:v>
                </c:pt>
                <c:pt idx="800">
                  <c:v>8.4492801913452584E-2</c:v>
                </c:pt>
                <c:pt idx="801">
                  <c:v>0.2312375498100708</c:v>
                </c:pt>
                <c:pt idx="802">
                  <c:v>1.0150084289163475</c:v>
                </c:pt>
                <c:pt idx="803">
                  <c:v>7.6470852694808369E-2</c:v>
                </c:pt>
                <c:pt idx="804">
                  <c:v>0.33139269506843533</c:v>
                </c:pt>
                <c:pt idx="805">
                  <c:v>0.78423276743727799</c:v>
                </c:pt>
                <c:pt idx="806">
                  <c:v>-0.3423571016993176</c:v>
                </c:pt>
                <c:pt idx="807">
                  <c:v>0.1260849740419058</c:v>
                </c:pt>
                <c:pt idx="808">
                  <c:v>-0.76653175559471098</c:v>
                </c:pt>
                <c:pt idx="809">
                  <c:v>-0.55253039621355571</c:v>
                </c:pt>
                <c:pt idx="810">
                  <c:v>-1.7080625350452927</c:v>
                </c:pt>
                <c:pt idx="811">
                  <c:v>-1.1158751475839455</c:v>
                </c:pt>
                <c:pt idx="812">
                  <c:v>-1.097258575690133</c:v>
                </c:pt>
                <c:pt idx="813">
                  <c:v>0.8104728680175548</c:v>
                </c:pt>
                <c:pt idx="814">
                  <c:v>-0.12107802809718018</c:v>
                </c:pt>
                <c:pt idx="815">
                  <c:v>0.32391423455207319</c:v>
                </c:pt>
                <c:pt idx="816">
                  <c:v>-1.8355579541450546</c:v>
                </c:pt>
                <c:pt idx="817">
                  <c:v>0.21478645870955623</c:v>
                </c:pt>
                <c:pt idx="818">
                  <c:v>-0.13771363345724955</c:v>
                </c:pt>
                <c:pt idx="819">
                  <c:v>-0.76103900725420792</c:v>
                </c:pt>
                <c:pt idx="820">
                  <c:v>-0.32344949317188881</c:v>
                </c:pt>
                <c:pt idx="821">
                  <c:v>6.4635414187768914E-2</c:v>
                </c:pt>
                <c:pt idx="822">
                  <c:v>0.11766215510502193</c:v>
                </c:pt>
                <c:pt idx="823">
                  <c:v>8.6109643160189236E-2</c:v>
                </c:pt>
                <c:pt idx="824">
                  <c:v>5.2966893986273703E-2</c:v>
                </c:pt>
                <c:pt idx="825">
                  <c:v>2.7989450782444584E-2</c:v>
                </c:pt>
                <c:pt idx="826">
                  <c:v>0.13537314588423696</c:v>
                </c:pt>
                <c:pt idx="827">
                  <c:v>0.10210244229007794</c:v>
                </c:pt>
                <c:pt idx="828">
                  <c:v>0.33731143528824886</c:v>
                </c:pt>
                <c:pt idx="829">
                  <c:v>-0.52061742430941571</c:v>
                </c:pt>
                <c:pt idx="830">
                  <c:v>1.8971211674674815</c:v>
                </c:pt>
                <c:pt idx="831">
                  <c:v>1.7299837869278185</c:v>
                </c:pt>
                <c:pt idx="832">
                  <c:v>1.0337667206866887</c:v>
                </c:pt>
                <c:pt idx="833">
                  <c:v>1.074446641298513</c:v>
                </c:pt>
                <c:pt idx="834">
                  <c:v>1.3224808054138639</c:v>
                </c:pt>
                <c:pt idx="835">
                  <c:v>1.4049658419750259</c:v>
                </c:pt>
                <c:pt idx="836">
                  <c:v>-1.219509916180219</c:v>
                </c:pt>
                <c:pt idx="837">
                  <c:v>-1.483680625620351</c:v>
                </c:pt>
                <c:pt idx="838">
                  <c:v>-1.4220710844912798</c:v>
                </c:pt>
                <c:pt idx="839">
                  <c:v>-3.3372523963301397</c:v>
                </c:pt>
                <c:pt idx="840">
                  <c:v>-1.0230458218865293</c:v>
                </c:pt>
                <c:pt idx="841">
                  <c:v>-0.82490840252367492</c:v>
                </c:pt>
                <c:pt idx="842">
                  <c:v>2.7524244347139976E-2</c:v>
                </c:pt>
                <c:pt idx="843">
                  <c:v>7.9195864639831012E-2</c:v>
                </c:pt>
                <c:pt idx="844">
                  <c:v>0.54352514304390398</c:v>
                </c:pt>
                <c:pt idx="845">
                  <c:v>0.53262867858607732</c:v>
                </c:pt>
                <c:pt idx="846">
                  <c:v>0.74745111426459898</c:v>
                </c:pt>
                <c:pt idx="847">
                  <c:v>0.86780683864311525</c:v>
                </c:pt>
                <c:pt idx="848">
                  <c:v>-0.88351866963692771</c:v>
                </c:pt>
                <c:pt idx="849">
                  <c:v>-0.73036405980618335</c:v>
                </c:pt>
                <c:pt idx="850">
                  <c:v>1.5243203690666614</c:v>
                </c:pt>
                <c:pt idx="851">
                  <c:v>-0.24530258765372495</c:v>
                </c:pt>
                <c:pt idx="852">
                  <c:v>-0.57465737791624172</c:v>
                </c:pt>
                <c:pt idx="853">
                  <c:v>-1.0420739133538597</c:v>
                </c:pt>
                <c:pt idx="854">
                  <c:v>-1.0413948404715365</c:v>
                </c:pt>
                <c:pt idx="855">
                  <c:v>-1.1025230196463305</c:v>
                </c:pt>
                <c:pt idx="856">
                  <c:v>-1.0989148622377753</c:v>
                </c:pt>
                <c:pt idx="857">
                  <c:v>-0.59216243217500686</c:v>
                </c:pt>
                <c:pt idx="858">
                  <c:v>-1.455019344823719</c:v>
                </c:pt>
                <c:pt idx="859">
                  <c:v>-0.77334246860028066</c:v>
                </c:pt>
                <c:pt idx="860">
                  <c:v>-1.2792435935419131</c:v>
                </c:pt>
                <c:pt idx="861">
                  <c:v>-1.4042087122029465</c:v>
                </c:pt>
                <c:pt idx="862">
                  <c:v>-1.9853153856280548</c:v>
                </c:pt>
                <c:pt idx="863">
                  <c:v>0.30430030748888248</c:v>
                </c:pt>
                <c:pt idx="864">
                  <c:v>0.80080444497004943</c:v>
                </c:pt>
                <c:pt idx="865">
                  <c:v>-1.6369154346861412</c:v>
                </c:pt>
                <c:pt idx="866">
                  <c:v>-1.6795795320060671</c:v>
                </c:pt>
                <c:pt idx="867">
                  <c:v>-1.6668007559812019</c:v>
                </c:pt>
                <c:pt idx="868">
                  <c:v>-1.4804644084753242</c:v>
                </c:pt>
                <c:pt idx="869">
                  <c:v>-1.2849932820614418</c:v>
                </c:pt>
                <c:pt idx="870">
                  <c:v>-0.29047617755895305</c:v>
                </c:pt>
                <c:pt idx="871">
                  <c:v>-0.26071722230990113</c:v>
                </c:pt>
                <c:pt idx="872">
                  <c:v>1.1550417260941084</c:v>
                </c:pt>
                <c:pt idx="873">
                  <c:v>0.98192388012533027</c:v>
                </c:pt>
                <c:pt idx="874">
                  <c:v>2.4073783220574709</c:v>
                </c:pt>
                <c:pt idx="875">
                  <c:v>1.64997311543179</c:v>
                </c:pt>
                <c:pt idx="876">
                  <c:v>-1.719048608811051</c:v>
                </c:pt>
                <c:pt idx="877">
                  <c:v>1.051436480506917</c:v>
                </c:pt>
                <c:pt idx="878">
                  <c:v>-0.98599791595026287</c:v>
                </c:pt>
                <c:pt idx="879">
                  <c:v>0.31586300353962027</c:v>
                </c:pt>
                <c:pt idx="880">
                  <c:v>-0.72619398839167515</c:v>
                </c:pt>
                <c:pt idx="881">
                  <c:v>-0.46337847907813451</c:v>
                </c:pt>
                <c:pt idx="882">
                  <c:v>0.70334409362690486</c:v>
                </c:pt>
                <c:pt idx="883">
                  <c:v>-0.22297340975456509</c:v>
                </c:pt>
                <c:pt idx="884">
                  <c:v>-0.32555306527942718</c:v>
                </c:pt>
                <c:pt idx="885">
                  <c:v>0.16742628405469343</c:v>
                </c:pt>
                <c:pt idx="886">
                  <c:v>-1.0317036248982261</c:v>
                </c:pt>
                <c:pt idx="887">
                  <c:v>9.0479929585662963E-2</c:v>
                </c:pt>
                <c:pt idx="888">
                  <c:v>-0.19981777935733991</c:v>
                </c:pt>
                <c:pt idx="889">
                  <c:v>1.7962859118689598E-2</c:v>
                </c:pt>
                <c:pt idx="890">
                  <c:v>-0.26385288809310714</c:v>
                </c:pt>
                <c:pt idx="891">
                  <c:v>-0.25174297406387913</c:v>
                </c:pt>
                <c:pt idx="892">
                  <c:v>-0.27471796991549446</c:v>
                </c:pt>
                <c:pt idx="893">
                  <c:v>-0.33994190473435693</c:v>
                </c:pt>
                <c:pt idx="894">
                  <c:v>2.0160844812297842</c:v>
                </c:pt>
                <c:pt idx="895">
                  <c:v>0.67492588899703188</c:v>
                </c:pt>
                <c:pt idx="896">
                  <c:v>-0.26919248524487588</c:v>
                </c:pt>
                <c:pt idx="897">
                  <c:v>-0.47160105457004381</c:v>
                </c:pt>
                <c:pt idx="898">
                  <c:v>-0.96261532874796207</c:v>
                </c:pt>
                <c:pt idx="899">
                  <c:v>-0.76097871436855047</c:v>
                </c:pt>
                <c:pt idx="900">
                  <c:v>-2.8017613831567418</c:v>
                </c:pt>
                <c:pt idx="901">
                  <c:v>-0.7428505223265891</c:v>
                </c:pt>
                <c:pt idx="902">
                  <c:v>1.2250845603556547E-2</c:v>
                </c:pt>
                <c:pt idx="903">
                  <c:v>-0.25443928915247022</c:v>
                </c:pt>
                <c:pt idx="904">
                  <c:v>-0.117204335962814</c:v>
                </c:pt>
                <c:pt idx="905">
                  <c:v>-0.21873814819509227</c:v>
                </c:pt>
                <c:pt idx="906">
                  <c:v>-0.23254720167250728</c:v>
                </c:pt>
                <c:pt idx="907">
                  <c:v>-2.8211570737593124</c:v>
                </c:pt>
                <c:pt idx="908">
                  <c:v>-0.35256907384353287</c:v>
                </c:pt>
                <c:pt idx="909">
                  <c:v>-0.37120591959556004</c:v>
                </c:pt>
                <c:pt idx="910">
                  <c:v>-3.046987196434594</c:v>
                </c:pt>
                <c:pt idx="911">
                  <c:v>0.3511902525181439</c:v>
                </c:pt>
                <c:pt idx="912">
                  <c:v>0.47888656735601681</c:v>
                </c:pt>
                <c:pt idx="913">
                  <c:v>0.48503346192229696</c:v>
                </c:pt>
                <c:pt idx="914">
                  <c:v>-9.4560039156767473E-2</c:v>
                </c:pt>
                <c:pt idx="915">
                  <c:v>0.47887180803831231</c:v>
                </c:pt>
                <c:pt idx="916">
                  <c:v>0.45965676691300561</c:v>
                </c:pt>
                <c:pt idx="917">
                  <c:v>0.47695757486836632</c:v>
                </c:pt>
                <c:pt idx="918">
                  <c:v>0.55179567475106617</c:v>
                </c:pt>
                <c:pt idx="919">
                  <c:v>0.47042015510302115</c:v>
                </c:pt>
                <c:pt idx="920">
                  <c:v>0.64527064329706174</c:v>
                </c:pt>
                <c:pt idx="921">
                  <c:v>0.41338574016060597</c:v>
                </c:pt>
                <c:pt idx="922">
                  <c:v>0.55417647306307605</c:v>
                </c:pt>
                <c:pt idx="923">
                  <c:v>-3.7784054295082574E-2</c:v>
                </c:pt>
                <c:pt idx="924">
                  <c:v>0.55956050162385806</c:v>
                </c:pt>
                <c:pt idx="925">
                  <c:v>0.64417716514417633</c:v>
                </c:pt>
                <c:pt idx="926">
                  <c:v>1.2251947264989356</c:v>
                </c:pt>
                <c:pt idx="927">
                  <c:v>1.3648982343884835</c:v>
                </c:pt>
                <c:pt idx="928">
                  <c:v>1.4757229257293403</c:v>
                </c:pt>
                <c:pt idx="929">
                  <c:v>1.602925250404734</c:v>
                </c:pt>
                <c:pt idx="930">
                  <c:v>1.6799945933592966</c:v>
                </c:pt>
                <c:pt idx="931">
                  <c:v>1.5033693582290448</c:v>
                </c:pt>
                <c:pt idx="932">
                  <c:v>1.5044690910866605</c:v>
                </c:pt>
                <c:pt idx="933">
                  <c:v>1.4031116265490602</c:v>
                </c:pt>
                <c:pt idx="934">
                  <c:v>1.2273354837292088</c:v>
                </c:pt>
                <c:pt idx="935">
                  <c:v>0.99136498452954991</c:v>
                </c:pt>
                <c:pt idx="936">
                  <c:v>0.47202899152377215</c:v>
                </c:pt>
                <c:pt idx="937">
                  <c:v>0.88352304698801554</c:v>
                </c:pt>
                <c:pt idx="938">
                  <c:v>0.72781212370276349</c:v>
                </c:pt>
                <c:pt idx="939">
                  <c:v>2.5591390038416884</c:v>
                </c:pt>
                <c:pt idx="940">
                  <c:v>0.32636121625227843</c:v>
                </c:pt>
                <c:pt idx="941">
                  <c:v>-0.72250285546419091</c:v>
                </c:pt>
                <c:pt idx="942">
                  <c:v>-0.60985227705489142</c:v>
                </c:pt>
                <c:pt idx="943">
                  <c:v>-1.8093881484033418</c:v>
                </c:pt>
                <c:pt idx="944">
                  <c:v>-0.67487195428744173</c:v>
                </c:pt>
                <c:pt idx="945">
                  <c:v>-0.48966277267082026</c:v>
                </c:pt>
                <c:pt idx="946">
                  <c:v>-0.52105140938028316</c:v>
                </c:pt>
                <c:pt idx="947">
                  <c:v>-0.40074862579903292</c:v>
                </c:pt>
                <c:pt idx="948">
                  <c:v>-0.65060543475110411</c:v>
                </c:pt>
                <c:pt idx="949">
                  <c:v>-0.79072178111453095</c:v>
                </c:pt>
                <c:pt idx="950">
                  <c:v>-1.892758764650303</c:v>
                </c:pt>
                <c:pt idx="951">
                  <c:v>-0.71490550151828647</c:v>
                </c:pt>
                <c:pt idx="952">
                  <c:v>-0.83302982453363039</c:v>
                </c:pt>
                <c:pt idx="953">
                  <c:v>0.92007127306490888</c:v>
                </c:pt>
                <c:pt idx="954">
                  <c:v>1.0549061834722149</c:v>
                </c:pt>
                <c:pt idx="955">
                  <c:v>1.0664192253398381</c:v>
                </c:pt>
                <c:pt idx="956">
                  <c:v>2.1371946694014405</c:v>
                </c:pt>
                <c:pt idx="957">
                  <c:v>1.6940813971086803</c:v>
                </c:pt>
                <c:pt idx="958">
                  <c:v>1.5040890125600428</c:v>
                </c:pt>
                <c:pt idx="959">
                  <c:v>0.60070796626073808</c:v>
                </c:pt>
                <c:pt idx="960">
                  <c:v>0.55590015376579516</c:v>
                </c:pt>
                <c:pt idx="961">
                  <c:v>0.36747826789152899</c:v>
                </c:pt>
                <c:pt idx="962">
                  <c:v>0.23425383559652047</c:v>
                </c:pt>
                <c:pt idx="963">
                  <c:v>0.63656720627355501</c:v>
                </c:pt>
                <c:pt idx="964">
                  <c:v>0.48555993844692519</c:v>
                </c:pt>
                <c:pt idx="965">
                  <c:v>-0.89425047198798968</c:v>
                </c:pt>
                <c:pt idx="966">
                  <c:v>-0.72591222163555147</c:v>
                </c:pt>
                <c:pt idx="967">
                  <c:v>-0.63457535150867905</c:v>
                </c:pt>
                <c:pt idx="968">
                  <c:v>-0.10437016760238535</c:v>
                </c:pt>
                <c:pt idx="969">
                  <c:v>-3.015231294136865E-2</c:v>
                </c:pt>
                <c:pt idx="970">
                  <c:v>6.1063818713268294E-3</c:v>
                </c:pt>
                <c:pt idx="971">
                  <c:v>-0.11130204972594822</c:v>
                </c:pt>
                <c:pt idx="972">
                  <c:v>-0.20248667870541415</c:v>
                </c:pt>
                <c:pt idx="973">
                  <c:v>2.097812146009979</c:v>
                </c:pt>
                <c:pt idx="974">
                  <c:v>1.2143801125673199</c:v>
                </c:pt>
                <c:pt idx="975">
                  <c:v>6.8675988795714085E-2</c:v>
                </c:pt>
                <c:pt idx="976">
                  <c:v>-6.6552819564052526E-2</c:v>
                </c:pt>
                <c:pt idx="977">
                  <c:v>4.1100799057405657E-2</c:v>
                </c:pt>
                <c:pt idx="978">
                  <c:v>8.8932611117249302E-2</c:v>
                </c:pt>
                <c:pt idx="979">
                  <c:v>0.47169388317161631</c:v>
                </c:pt>
                <c:pt idx="980">
                  <c:v>0.31739916284108016</c:v>
                </c:pt>
                <c:pt idx="981">
                  <c:v>0.20329612547095466</c:v>
                </c:pt>
                <c:pt idx="982">
                  <c:v>0.23404984307562973</c:v>
                </c:pt>
                <c:pt idx="983">
                  <c:v>8.4081673202769467E-3</c:v>
                </c:pt>
                <c:pt idx="984">
                  <c:v>0.24371102277128309</c:v>
                </c:pt>
                <c:pt idx="985">
                  <c:v>0.26412825135833917</c:v>
                </c:pt>
                <c:pt idx="986">
                  <c:v>0.27076665953232137</c:v>
                </c:pt>
                <c:pt idx="987">
                  <c:v>0.39340722313104948</c:v>
                </c:pt>
                <c:pt idx="988">
                  <c:v>0.51554984559592132</c:v>
                </c:pt>
                <c:pt idx="989">
                  <c:v>0.42125970892859588</c:v>
                </c:pt>
                <c:pt idx="990">
                  <c:v>0.65839144019968798</c:v>
                </c:pt>
                <c:pt idx="991">
                  <c:v>0.24021806622921071</c:v>
                </c:pt>
                <c:pt idx="992">
                  <c:v>0.65230994453938074</c:v>
                </c:pt>
                <c:pt idx="993">
                  <c:v>1.0079057049132947</c:v>
                </c:pt>
                <c:pt idx="994">
                  <c:v>0.9629451685138174</c:v>
                </c:pt>
                <c:pt idx="995">
                  <c:v>-2.983411631973493E-2</c:v>
                </c:pt>
                <c:pt idx="996">
                  <c:v>0.60326794456211508</c:v>
                </c:pt>
                <c:pt idx="997">
                  <c:v>0.79153256036126707</c:v>
                </c:pt>
                <c:pt idx="998">
                  <c:v>0.6396713505127426</c:v>
                </c:pt>
                <c:pt idx="999">
                  <c:v>0.49955731958735411</c:v>
                </c:pt>
                <c:pt idx="1000">
                  <c:v>0.58779856706097078</c:v>
                </c:pt>
                <c:pt idx="1001">
                  <c:v>0.58139608201669379</c:v>
                </c:pt>
                <c:pt idx="1002">
                  <c:v>0.77658229082408514</c:v>
                </c:pt>
                <c:pt idx="1003">
                  <c:v>0.79703960112791605</c:v>
                </c:pt>
                <c:pt idx="1004">
                  <c:v>0.84179748210931327</c:v>
                </c:pt>
                <c:pt idx="1005">
                  <c:v>-1.3938705505807882</c:v>
                </c:pt>
                <c:pt idx="1006">
                  <c:v>-0.97158790302081488</c:v>
                </c:pt>
                <c:pt idx="1007">
                  <c:v>-1.4074379653898692</c:v>
                </c:pt>
                <c:pt idx="1008">
                  <c:v>-1.4652992029737115</c:v>
                </c:pt>
                <c:pt idx="1009">
                  <c:v>-2.4900435749168026</c:v>
                </c:pt>
                <c:pt idx="1010">
                  <c:v>-1.2263525353885127</c:v>
                </c:pt>
                <c:pt idx="1011">
                  <c:v>-1.038942950608672</c:v>
                </c:pt>
                <c:pt idx="1012">
                  <c:v>-2.2532294842288416</c:v>
                </c:pt>
                <c:pt idx="1013">
                  <c:v>-1.2426710454016898</c:v>
                </c:pt>
                <c:pt idx="1014">
                  <c:v>-1.1335874437125468</c:v>
                </c:pt>
                <c:pt idx="1015">
                  <c:v>-1.0417577358150856</c:v>
                </c:pt>
                <c:pt idx="1016">
                  <c:v>-0.55684466485067363</c:v>
                </c:pt>
                <c:pt idx="1017">
                  <c:v>-0.82505294640174553</c:v>
                </c:pt>
                <c:pt idx="1018">
                  <c:v>-0.69841123275254702</c:v>
                </c:pt>
                <c:pt idx="1019">
                  <c:v>-0.63654914642326477</c:v>
                </c:pt>
                <c:pt idx="1020">
                  <c:v>-0.71598885620590902</c:v>
                </c:pt>
                <c:pt idx="1021">
                  <c:v>-0.35358603535200156</c:v>
                </c:pt>
                <c:pt idx="1022">
                  <c:v>-0.44716677939776289</c:v>
                </c:pt>
                <c:pt idx="1023">
                  <c:v>-0.27991116905418378</c:v>
                </c:pt>
                <c:pt idx="1024">
                  <c:v>-0.36890607921964497</c:v>
                </c:pt>
                <c:pt idx="1025">
                  <c:v>-0.17934334309615141</c:v>
                </c:pt>
                <c:pt idx="1026">
                  <c:v>-0.16570372716203502</c:v>
                </c:pt>
                <c:pt idx="1027">
                  <c:v>-0.20769156118988907</c:v>
                </c:pt>
                <c:pt idx="1028">
                  <c:v>-0.20740506040012352</c:v>
                </c:pt>
                <c:pt idx="1029">
                  <c:v>0.4448512308662485</c:v>
                </c:pt>
                <c:pt idx="1030">
                  <c:v>0.42742104363541972</c:v>
                </c:pt>
                <c:pt idx="1031">
                  <c:v>0.53420489850132391</c:v>
                </c:pt>
                <c:pt idx="1032">
                  <c:v>0.19141212997836787</c:v>
                </c:pt>
                <c:pt idx="1033">
                  <c:v>0.15569291640440952</c:v>
                </c:pt>
                <c:pt idx="1034">
                  <c:v>0.59761542716390326</c:v>
                </c:pt>
                <c:pt idx="1035">
                  <c:v>0.56931771776715356</c:v>
                </c:pt>
                <c:pt idx="1036">
                  <c:v>1.050748171923666</c:v>
                </c:pt>
                <c:pt idx="1037">
                  <c:v>0.5311468469932854</c:v>
                </c:pt>
                <c:pt idx="1038">
                  <c:v>2.3159740966498559</c:v>
                </c:pt>
                <c:pt idx="1039">
                  <c:v>1.0351057349289861</c:v>
                </c:pt>
                <c:pt idx="1040">
                  <c:v>0.49522012317682129</c:v>
                </c:pt>
                <c:pt idx="1041">
                  <c:v>1.9056417219724751E-2</c:v>
                </c:pt>
                <c:pt idx="1042">
                  <c:v>0.63364028439445497</c:v>
                </c:pt>
                <c:pt idx="1043">
                  <c:v>-3.1671201173950293E-3</c:v>
                </c:pt>
                <c:pt idx="1044">
                  <c:v>-0.74514236004582435</c:v>
                </c:pt>
                <c:pt idx="1045">
                  <c:v>-2.4626246159272069</c:v>
                </c:pt>
                <c:pt idx="1046">
                  <c:v>-2.3602912005470853</c:v>
                </c:pt>
                <c:pt idx="1047">
                  <c:v>-2.0609363458554926</c:v>
                </c:pt>
                <c:pt idx="1048">
                  <c:v>-1.8922120621598761</c:v>
                </c:pt>
                <c:pt idx="1049">
                  <c:v>-2.0183447585116223</c:v>
                </c:pt>
                <c:pt idx="1050">
                  <c:v>-1.8382247177222772</c:v>
                </c:pt>
                <c:pt idx="1051">
                  <c:v>1.9793522003019218E-2</c:v>
                </c:pt>
                <c:pt idx="1052">
                  <c:v>0.1365782586028966</c:v>
                </c:pt>
                <c:pt idx="1053">
                  <c:v>2.5525024669765601</c:v>
                </c:pt>
                <c:pt idx="1054">
                  <c:v>1.1946709624053899</c:v>
                </c:pt>
                <c:pt idx="1055">
                  <c:v>0.41778410493552159</c:v>
                </c:pt>
                <c:pt idx="1056">
                  <c:v>7.0023531517939372E-2</c:v>
                </c:pt>
                <c:pt idx="1057">
                  <c:v>-1.7756700237436112</c:v>
                </c:pt>
                <c:pt idx="1058">
                  <c:v>-0.41120769536895035</c:v>
                </c:pt>
                <c:pt idx="1059">
                  <c:v>-0.3407565494126148</c:v>
                </c:pt>
                <c:pt idx="1060">
                  <c:v>-0.46086605024638216</c:v>
                </c:pt>
                <c:pt idx="1061">
                  <c:v>-0.26910562581431735</c:v>
                </c:pt>
                <c:pt idx="1062">
                  <c:v>9.0483723991918383E-2</c:v>
                </c:pt>
                <c:pt idx="1063">
                  <c:v>1.0089352997307846</c:v>
                </c:pt>
                <c:pt idx="1064">
                  <c:v>-0.26879350642066624</c:v>
                </c:pt>
                <c:pt idx="1065">
                  <c:v>0.57376472124240396</c:v>
                </c:pt>
                <c:pt idx="1066">
                  <c:v>-0.35077975911865855</c:v>
                </c:pt>
                <c:pt idx="1067">
                  <c:v>0.56695278513002578</c:v>
                </c:pt>
                <c:pt idx="1068">
                  <c:v>0.44754482817858271</c:v>
                </c:pt>
                <c:pt idx="1069">
                  <c:v>0.40419916250715332</c:v>
                </c:pt>
                <c:pt idx="1070">
                  <c:v>-0.55224635582269033</c:v>
                </c:pt>
                <c:pt idx="1071">
                  <c:v>-0.47081919531884908</c:v>
                </c:pt>
                <c:pt idx="1072">
                  <c:v>-0.30852975880176026</c:v>
                </c:pt>
                <c:pt idx="1073">
                  <c:v>-0.18609387195089369</c:v>
                </c:pt>
                <c:pt idx="1074">
                  <c:v>-0.37796846474950124</c:v>
                </c:pt>
                <c:pt idx="1075">
                  <c:v>0.27265135751289077</c:v>
                </c:pt>
                <c:pt idx="1076">
                  <c:v>0.26288917614907226</c:v>
                </c:pt>
                <c:pt idx="1077">
                  <c:v>0.60203407265306441</c:v>
                </c:pt>
                <c:pt idx="1078">
                  <c:v>0.16539571606184181</c:v>
                </c:pt>
                <c:pt idx="1079">
                  <c:v>0.42719077669795857</c:v>
                </c:pt>
                <c:pt idx="1080">
                  <c:v>0.46043075304652287</c:v>
                </c:pt>
                <c:pt idx="1081">
                  <c:v>0.53036691133589142</c:v>
                </c:pt>
                <c:pt idx="1082">
                  <c:v>0.51169391660779118</c:v>
                </c:pt>
                <c:pt idx="1083">
                  <c:v>-0.39717670232623309</c:v>
                </c:pt>
                <c:pt idx="1084">
                  <c:v>-0.39868012725967222</c:v>
                </c:pt>
                <c:pt idx="1085">
                  <c:v>0.77576654105572973</c:v>
                </c:pt>
                <c:pt idx="1086">
                  <c:v>-0.70761858054909088</c:v>
                </c:pt>
                <c:pt idx="1087">
                  <c:v>-0.1801943831006729</c:v>
                </c:pt>
                <c:pt idx="1088">
                  <c:v>-0.66524031843716691</c:v>
                </c:pt>
                <c:pt idx="1089">
                  <c:v>3.7834137341650337E-2</c:v>
                </c:pt>
                <c:pt idx="1090">
                  <c:v>0.18144563310260065</c:v>
                </c:pt>
                <c:pt idx="1091">
                  <c:v>0.91064202130283523</c:v>
                </c:pt>
                <c:pt idx="1092">
                  <c:v>0.86860125871961114</c:v>
                </c:pt>
                <c:pt idx="1093">
                  <c:v>0.89270841694194558</c:v>
                </c:pt>
                <c:pt idx="1094">
                  <c:v>1.4739318653425919</c:v>
                </c:pt>
                <c:pt idx="1095">
                  <c:v>1.1914336218293742</c:v>
                </c:pt>
                <c:pt idx="1096">
                  <c:v>0.85440055341570265</c:v>
                </c:pt>
                <c:pt idx="1097">
                  <c:v>0.76865947438229965</c:v>
                </c:pt>
                <c:pt idx="1098">
                  <c:v>0.88200288827535933</c:v>
                </c:pt>
                <c:pt idx="1099">
                  <c:v>0.38152071491344225</c:v>
                </c:pt>
                <c:pt idx="1100">
                  <c:v>0.72076443441361404</c:v>
                </c:pt>
                <c:pt idx="1101">
                  <c:v>0.87803915928077025</c:v>
                </c:pt>
                <c:pt idx="1102">
                  <c:v>2.1382257117648678</c:v>
                </c:pt>
                <c:pt idx="1103">
                  <c:v>1.9763835335598512</c:v>
                </c:pt>
                <c:pt idx="1104">
                  <c:v>1.4929805281638646</c:v>
                </c:pt>
                <c:pt idx="1105">
                  <c:v>1.6081962879415868</c:v>
                </c:pt>
                <c:pt idx="1106">
                  <c:v>1.1294438227259591</c:v>
                </c:pt>
                <c:pt idx="1107">
                  <c:v>3.3493587450403712</c:v>
                </c:pt>
                <c:pt idx="1108">
                  <c:v>1.6087524012823657</c:v>
                </c:pt>
                <c:pt idx="1109">
                  <c:v>0.90925492924220941</c:v>
                </c:pt>
                <c:pt idx="1110">
                  <c:v>0.82537279901294769</c:v>
                </c:pt>
                <c:pt idx="1111">
                  <c:v>0.60168546560317571</c:v>
                </c:pt>
                <c:pt idx="1112">
                  <c:v>9.1035927049421386E-2</c:v>
                </c:pt>
                <c:pt idx="1113">
                  <c:v>0.28657156959014146</c:v>
                </c:pt>
                <c:pt idx="1114">
                  <c:v>0.35756859416674475</c:v>
                </c:pt>
                <c:pt idx="1115">
                  <c:v>0.40219241797859923</c:v>
                </c:pt>
                <c:pt idx="1116">
                  <c:v>0.58328543789561094</c:v>
                </c:pt>
                <c:pt idx="1117">
                  <c:v>0.63156936530513053</c:v>
                </c:pt>
                <c:pt idx="1118">
                  <c:v>3.1349969030296054</c:v>
                </c:pt>
                <c:pt idx="1119">
                  <c:v>2.297904338772621</c:v>
                </c:pt>
                <c:pt idx="1120">
                  <c:v>1.0560669152577069</c:v>
                </c:pt>
                <c:pt idx="1121">
                  <c:v>-0.80261359627555817</c:v>
                </c:pt>
                <c:pt idx="1122">
                  <c:v>2.3002732570924778E-2</c:v>
                </c:pt>
                <c:pt idx="1123">
                  <c:v>-0.23167569708722335</c:v>
                </c:pt>
                <c:pt idx="1124">
                  <c:v>-0.23737866348438633</c:v>
                </c:pt>
                <c:pt idx="1125">
                  <c:v>-0.29725602016442992</c:v>
                </c:pt>
                <c:pt idx="1126">
                  <c:v>-0.41322781095874722</c:v>
                </c:pt>
                <c:pt idx="1127">
                  <c:v>-0.19797696471475082</c:v>
                </c:pt>
                <c:pt idx="1128">
                  <c:v>0.27308020860932158</c:v>
                </c:pt>
                <c:pt idx="1129">
                  <c:v>0.24655661623815697</c:v>
                </c:pt>
                <c:pt idx="1130">
                  <c:v>0.15514644519054183</c:v>
                </c:pt>
                <c:pt idx="1131">
                  <c:v>-0.97204175565278372</c:v>
                </c:pt>
                <c:pt idx="1132">
                  <c:v>0.50071666066094966</c:v>
                </c:pt>
                <c:pt idx="1133">
                  <c:v>0.5142186963182741</c:v>
                </c:pt>
                <c:pt idx="1134">
                  <c:v>1.1672954323985461</c:v>
                </c:pt>
                <c:pt idx="1135">
                  <c:v>1.03671505503467</c:v>
                </c:pt>
                <c:pt idx="1136">
                  <c:v>0.53158703871952151</c:v>
                </c:pt>
                <c:pt idx="1137">
                  <c:v>1.0638020668545507</c:v>
                </c:pt>
                <c:pt idx="1138">
                  <c:v>0.71444899490675129</c:v>
                </c:pt>
                <c:pt idx="1139">
                  <c:v>0.90833650658748943</c:v>
                </c:pt>
                <c:pt idx="1140">
                  <c:v>0.87368302012386334</c:v>
                </c:pt>
                <c:pt idx="1141">
                  <c:v>0.97046206439872162</c:v>
                </c:pt>
                <c:pt idx="1142">
                  <c:v>0.77576721647057556</c:v>
                </c:pt>
                <c:pt idx="1143">
                  <c:v>1.0931339363169847</c:v>
                </c:pt>
                <c:pt idx="1144">
                  <c:v>0.70624424773821337</c:v>
                </c:pt>
                <c:pt idx="1145">
                  <c:v>0.71048012759443047</c:v>
                </c:pt>
                <c:pt idx="1146">
                  <c:v>0.8092895459478302</c:v>
                </c:pt>
                <c:pt idx="1147">
                  <c:v>0.82152930187098028</c:v>
                </c:pt>
                <c:pt idx="1148">
                  <c:v>-0.70554373230474521</c:v>
                </c:pt>
                <c:pt idx="1149">
                  <c:v>-0.62822624705487418</c:v>
                </c:pt>
                <c:pt idx="1150">
                  <c:v>-0.74106985552256055</c:v>
                </c:pt>
                <c:pt idx="1151">
                  <c:v>-0.72810469907103637</c:v>
                </c:pt>
                <c:pt idx="1152">
                  <c:v>-0.63361045284813888</c:v>
                </c:pt>
                <c:pt idx="1153">
                  <c:v>-0.60520984283617851</c:v>
                </c:pt>
                <c:pt idx="1154">
                  <c:v>-1.7325769452384523</c:v>
                </c:pt>
                <c:pt idx="1155">
                  <c:v>-0.46350620806653192</c:v>
                </c:pt>
                <c:pt idx="1156">
                  <c:v>1.5995814563921886</c:v>
                </c:pt>
                <c:pt idx="1157">
                  <c:v>-0.61644658222307103</c:v>
                </c:pt>
                <c:pt idx="1158">
                  <c:v>-0.12779860322647116</c:v>
                </c:pt>
                <c:pt idx="1159">
                  <c:v>-0.31579952259060518</c:v>
                </c:pt>
                <c:pt idx="1160">
                  <c:v>-0.31053203253865014</c:v>
                </c:pt>
                <c:pt idx="1161">
                  <c:v>-0.15849551549974875</c:v>
                </c:pt>
                <c:pt idx="1162">
                  <c:v>-4.9884098600324125E-2</c:v>
                </c:pt>
                <c:pt idx="1163">
                  <c:v>0.43073201596817906</c:v>
                </c:pt>
                <c:pt idx="1164">
                  <c:v>0.87055480533020912</c:v>
                </c:pt>
                <c:pt idx="1165">
                  <c:v>0.66494608006355427</c:v>
                </c:pt>
                <c:pt idx="1166">
                  <c:v>-0.18213935108247467</c:v>
                </c:pt>
                <c:pt idx="1167">
                  <c:v>0.43509537875664051</c:v>
                </c:pt>
                <c:pt idx="1168">
                  <c:v>0.52894557400436326</c:v>
                </c:pt>
                <c:pt idx="1169">
                  <c:v>0.5867821916288235</c:v>
                </c:pt>
                <c:pt idx="1170">
                  <c:v>0.47107243681103661</c:v>
                </c:pt>
                <c:pt idx="1171">
                  <c:v>0.45251907507011513</c:v>
                </c:pt>
                <c:pt idx="1172">
                  <c:v>0.38831688340202136</c:v>
                </c:pt>
                <c:pt idx="1173">
                  <c:v>0.33144321073999938</c:v>
                </c:pt>
                <c:pt idx="1174">
                  <c:v>0.23462701825685528</c:v>
                </c:pt>
                <c:pt idx="1175">
                  <c:v>0.30324674809400542</c:v>
                </c:pt>
                <c:pt idx="1176">
                  <c:v>0.44428948393916678</c:v>
                </c:pt>
                <c:pt idx="1177">
                  <c:v>0.28479893568098597</c:v>
                </c:pt>
                <c:pt idx="1178">
                  <c:v>0.27954870516255803</c:v>
                </c:pt>
                <c:pt idx="1179">
                  <c:v>-0.38657691894758794</c:v>
                </c:pt>
                <c:pt idx="1180">
                  <c:v>-0.38732606918134682</c:v>
                </c:pt>
                <c:pt idx="1181">
                  <c:v>0.76902610765896873</c:v>
                </c:pt>
                <c:pt idx="1182">
                  <c:v>0.74842797906860181</c:v>
                </c:pt>
                <c:pt idx="1183">
                  <c:v>0.44297373896843378</c:v>
                </c:pt>
                <c:pt idx="1184">
                  <c:v>0.25076781945960636</c:v>
                </c:pt>
                <c:pt idx="1185">
                  <c:v>0.12667735911111305</c:v>
                </c:pt>
                <c:pt idx="1186">
                  <c:v>-8.0976569211174035E-2</c:v>
                </c:pt>
                <c:pt idx="1187">
                  <c:v>0.11342762855043388</c:v>
                </c:pt>
                <c:pt idx="1188">
                  <c:v>-0.12425299414353798</c:v>
                </c:pt>
                <c:pt idx="1189">
                  <c:v>-8.9672503812348175E-2</c:v>
                </c:pt>
                <c:pt idx="1190">
                  <c:v>-9.158980302676141E-2</c:v>
                </c:pt>
                <c:pt idx="1191">
                  <c:v>-8.7634046468547319E-3</c:v>
                </c:pt>
                <c:pt idx="1192">
                  <c:v>-9.6902167508654088E-2</c:v>
                </c:pt>
                <c:pt idx="1193">
                  <c:v>-0.1930751177101101</c:v>
                </c:pt>
                <c:pt idx="1194">
                  <c:v>-0.12346332783037514</c:v>
                </c:pt>
                <c:pt idx="1195">
                  <c:v>-1.9724224139025741E-2</c:v>
                </c:pt>
                <c:pt idx="1196">
                  <c:v>3.9937585782585147E-2</c:v>
                </c:pt>
                <c:pt idx="1197">
                  <c:v>-0.16012540731108391</c:v>
                </c:pt>
                <c:pt idx="1198">
                  <c:v>-0.15473610874154492</c:v>
                </c:pt>
                <c:pt idx="1199">
                  <c:v>-0.14197784413260156</c:v>
                </c:pt>
                <c:pt idx="1200">
                  <c:v>-0.12077309935380103</c:v>
                </c:pt>
                <c:pt idx="1201">
                  <c:v>-0.1674429440519257</c:v>
                </c:pt>
                <c:pt idx="1202">
                  <c:v>-0.63807361207895852</c:v>
                </c:pt>
                <c:pt idx="1203">
                  <c:v>0.17662956266477428</c:v>
                </c:pt>
                <c:pt idx="1204">
                  <c:v>8.0090610054618053E-2</c:v>
                </c:pt>
                <c:pt idx="1205">
                  <c:v>5.6801726715678645E-2</c:v>
                </c:pt>
                <c:pt idx="1206">
                  <c:v>-0.49882295940463117</c:v>
                </c:pt>
                <c:pt idx="1207">
                  <c:v>-0.16110952059533049</c:v>
                </c:pt>
                <c:pt idx="1208">
                  <c:v>-0.54615783871585555</c:v>
                </c:pt>
                <c:pt idx="1209">
                  <c:v>1.9305920719934762E-2</c:v>
                </c:pt>
                <c:pt idx="1210">
                  <c:v>1.7832911604489805E-2</c:v>
                </c:pt>
                <c:pt idx="1211">
                  <c:v>8.8264646569742745E-3</c:v>
                </c:pt>
                <c:pt idx="1212">
                  <c:v>-0.28506417902857184</c:v>
                </c:pt>
                <c:pt idx="1213">
                  <c:v>-0.29980103103961719</c:v>
                </c:pt>
                <c:pt idx="1214">
                  <c:v>-0.25778981527301958</c:v>
                </c:pt>
                <c:pt idx="1215">
                  <c:v>-0.21599580331459622</c:v>
                </c:pt>
                <c:pt idx="1216">
                  <c:v>-0.22885274775019068</c:v>
                </c:pt>
                <c:pt idx="1217">
                  <c:v>3.3338509343308735</c:v>
                </c:pt>
                <c:pt idx="1218">
                  <c:v>2.3243425588087558</c:v>
                </c:pt>
                <c:pt idx="1219">
                  <c:v>1.3494609615743844</c:v>
                </c:pt>
                <c:pt idx="1220">
                  <c:v>0.94847137068110299</c:v>
                </c:pt>
                <c:pt idx="1221">
                  <c:v>0.37291877658151662</c:v>
                </c:pt>
                <c:pt idx="1222">
                  <c:v>0.30991351478266127</c:v>
                </c:pt>
                <c:pt idx="1223">
                  <c:v>6.2514965812746251E-2</c:v>
                </c:pt>
                <c:pt idx="1224">
                  <c:v>0.56123203066357896</c:v>
                </c:pt>
                <c:pt idx="1225">
                  <c:v>0.20179642830114514</c:v>
                </c:pt>
                <c:pt idx="1226">
                  <c:v>-0.3571745764493795</c:v>
                </c:pt>
                <c:pt idx="1227">
                  <c:v>0.34615492348758792</c:v>
                </c:pt>
                <c:pt idx="1228">
                  <c:v>-0.47002183559237776</c:v>
                </c:pt>
                <c:pt idx="1229">
                  <c:v>-0.51657444600337477</c:v>
                </c:pt>
                <c:pt idx="1230">
                  <c:v>-0.21504143609642187</c:v>
                </c:pt>
                <c:pt idx="1231">
                  <c:v>4.8634307950197853E-2</c:v>
                </c:pt>
                <c:pt idx="1232">
                  <c:v>-0.22116595607911477</c:v>
                </c:pt>
                <c:pt idx="1233">
                  <c:v>-0.23752967568907229</c:v>
                </c:pt>
                <c:pt idx="1234">
                  <c:v>-0.41011748643798468</c:v>
                </c:pt>
                <c:pt idx="1235">
                  <c:v>-0.38206194002394422</c:v>
                </c:pt>
                <c:pt idx="1236">
                  <c:v>-0.75871616148820575</c:v>
                </c:pt>
                <c:pt idx="1237">
                  <c:v>-0.54254225695123626</c:v>
                </c:pt>
                <c:pt idx="1238">
                  <c:v>-0.30214526488004373</c:v>
                </c:pt>
                <c:pt idx="1239">
                  <c:v>-0.3405780076378363</c:v>
                </c:pt>
                <c:pt idx="1240">
                  <c:v>-0.28708503895050974</c:v>
                </c:pt>
                <c:pt idx="1241">
                  <c:v>-0.31696193800623867</c:v>
                </c:pt>
                <c:pt idx="1242">
                  <c:v>-0.17658873009430254</c:v>
                </c:pt>
                <c:pt idx="1243">
                  <c:v>-0.17279688466531981</c:v>
                </c:pt>
                <c:pt idx="1244">
                  <c:v>1.7193420366707055</c:v>
                </c:pt>
                <c:pt idx="1245">
                  <c:v>2.0849170912718753</c:v>
                </c:pt>
                <c:pt idx="1246">
                  <c:v>1.8710633191499484</c:v>
                </c:pt>
                <c:pt idx="1247">
                  <c:v>-0.47016683664416881</c:v>
                </c:pt>
                <c:pt idx="1248">
                  <c:v>-1.2466953125441684</c:v>
                </c:pt>
                <c:pt idx="1249">
                  <c:v>-1.040900524763881</c:v>
                </c:pt>
                <c:pt idx="1250">
                  <c:v>-0.94591101856297222</c:v>
                </c:pt>
                <c:pt idx="1251">
                  <c:v>-1.0151504698030425</c:v>
                </c:pt>
                <c:pt idx="1252">
                  <c:v>-1.1313698160387984</c:v>
                </c:pt>
                <c:pt idx="1253">
                  <c:v>-1.2248963838681881</c:v>
                </c:pt>
                <c:pt idx="1254">
                  <c:v>-1.1109795725175484</c:v>
                </c:pt>
                <c:pt idx="1255">
                  <c:v>-2.656918431023767</c:v>
                </c:pt>
                <c:pt idx="1256">
                  <c:v>-1.5679866755780101</c:v>
                </c:pt>
                <c:pt idx="1257">
                  <c:v>-1.5207943381606877</c:v>
                </c:pt>
                <c:pt idx="1258">
                  <c:v>-1.492809094579884</c:v>
                </c:pt>
                <c:pt idx="1259">
                  <c:v>-1.3956917906660498</c:v>
                </c:pt>
                <c:pt idx="1260">
                  <c:v>-2.5304099296411859</c:v>
                </c:pt>
                <c:pt idx="1261">
                  <c:v>-0.91223280198918155</c:v>
                </c:pt>
                <c:pt idx="1262">
                  <c:v>-2.1792949975999985E-2</c:v>
                </c:pt>
                <c:pt idx="1263">
                  <c:v>-0.20029435954556174</c:v>
                </c:pt>
                <c:pt idx="1264">
                  <c:v>-4.9390506154422177E-2</c:v>
                </c:pt>
                <c:pt idx="1265">
                  <c:v>-1.1735843902424459</c:v>
                </c:pt>
                <c:pt idx="1266">
                  <c:v>-0.3774936622094146</c:v>
                </c:pt>
                <c:pt idx="1267">
                  <c:v>1.6434404477941205</c:v>
                </c:pt>
                <c:pt idx="1268">
                  <c:v>-0.38702173209259888</c:v>
                </c:pt>
                <c:pt idx="1269">
                  <c:v>-0.21000108530763542</c:v>
                </c:pt>
                <c:pt idx="1270">
                  <c:v>-2.0151589528139895</c:v>
                </c:pt>
                <c:pt idx="1271">
                  <c:v>-0.50723819597918152</c:v>
                </c:pt>
                <c:pt idx="1272">
                  <c:v>-2.3481883207284375</c:v>
                </c:pt>
                <c:pt idx="1273">
                  <c:v>1.0607924372550053</c:v>
                </c:pt>
                <c:pt idx="1274">
                  <c:v>2.6194123323146204E-2</c:v>
                </c:pt>
                <c:pt idx="1275">
                  <c:v>-0.10831217717756166</c:v>
                </c:pt>
                <c:pt idx="1276">
                  <c:v>-2.4679675800073325E-2</c:v>
                </c:pt>
                <c:pt idx="1277">
                  <c:v>7.4558757074830243E-2</c:v>
                </c:pt>
                <c:pt idx="1278">
                  <c:v>-7.1105334008832302E-2</c:v>
                </c:pt>
                <c:pt idx="1279">
                  <c:v>1.1276953195204322</c:v>
                </c:pt>
                <c:pt idx="1280">
                  <c:v>0.10089991588709231</c:v>
                </c:pt>
                <c:pt idx="1281">
                  <c:v>0.5794119282117175</c:v>
                </c:pt>
                <c:pt idx="1282">
                  <c:v>0.68560104224500362</c:v>
                </c:pt>
                <c:pt idx="1283">
                  <c:v>-0.71419790854143772</c:v>
                </c:pt>
                <c:pt idx="1284">
                  <c:v>4.9200910057824718E-2</c:v>
                </c:pt>
                <c:pt idx="1285">
                  <c:v>2.0981617158295567</c:v>
                </c:pt>
                <c:pt idx="1286">
                  <c:v>1.2981743740602556</c:v>
                </c:pt>
                <c:pt idx="1287">
                  <c:v>1.0939289488019062</c:v>
                </c:pt>
                <c:pt idx="1288">
                  <c:v>-0.53282936088017241</c:v>
                </c:pt>
                <c:pt idx="1289">
                  <c:v>-2.072881593993902E-2</c:v>
                </c:pt>
                <c:pt idx="1290">
                  <c:v>-0.31923937910407557</c:v>
                </c:pt>
                <c:pt idx="1291">
                  <c:v>-0.196188002775815</c:v>
                </c:pt>
                <c:pt idx="1292">
                  <c:v>-2.6017996876954358E-2</c:v>
                </c:pt>
                <c:pt idx="1293">
                  <c:v>-0.95251405788862009</c:v>
                </c:pt>
                <c:pt idx="1294">
                  <c:v>-0.91885456010998612</c:v>
                </c:pt>
                <c:pt idx="1295">
                  <c:v>-0.16015430536466521</c:v>
                </c:pt>
                <c:pt idx="1296">
                  <c:v>-0.2015206466753606</c:v>
                </c:pt>
                <c:pt idx="1297">
                  <c:v>-1.1858223013071747</c:v>
                </c:pt>
                <c:pt idx="1298">
                  <c:v>-4.988504861864989E-2</c:v>
                </c:pt>
                <c:pt idx="1299">
                  <c:v>-0.43391033492525694</c:v>
                </c:pt>
                <c:pt idx="1300">
                  <c:v>-0.44006240152794474</c:v>
                </c:pt>
                <c:pt idx="1301">
                  <c:v>0.51418684261097791</c:v>
                </c:pt>
                <c:pt idx="1302">
                  <c:v>0.53118807319151484</c:v>
                </c:pt>
                <c:pt idx="1303">
                  <c:v>-0.32933603801089512</c:v>
                </c:pt>
                <c:pt idx="1304">
                  <c:v>-0.38684042623294579</c:v>
                </c:pt>
                <c:pt idx="1305">
                  <c:v>0.42352563950801819</c:v>
                </c:pt>
                <c:pt idx="1306">
                  <c:v>0.3231912688570156</c:v>
                </c:pt>
                <c:pt idx="1307">
                  <c:v>0.4411682769341625</c:v>
                </c:pt>
                <c:pt idx="1308">
                  <c:v>-0.55035232193750461</c:v>
                </c:pt>
                <c:pt idx="1309">
                  <c:v>0.27783710153231433</c:v>
                </c:pt>
                <c:pt idx="1310">
                  <c:v>1.4657550486150561</c:v>
                </c:pt>
                <c:pt idx="1311">
                  <c:v>2.9081901264690721E-2</c:v>
                </c:pt>
                <c:pt idx="1312">
                  <c:v>0.29174801548511814</c:v>
                </c:pt>
                <c:pt idx="1313">
                  <c:v>0.19979224922767844</c:v>
                </c:pt>
                <c:pt idx="1314">
                  <c:v>-7.1924273651732167E-3</c:v>
                </c:pt>
                <c:pt idx="1315">
                  <c:v>3.8316484588924858E-2</c:v>
                </c:pt>
                <c:pt idx="1316">
                  <c:v>0.18146222648334254</c:v>
                </c:pt>
                <c:pt idx="1317">
                  <c:v>-8.5111537295019371E-2</c:v>
                </c:pt>
                <c:pt idx="1318">
                  <c:v>0.21972036853206445</c:v>
                </c:pt>
                <c:pt idx="1319">
                  <c:v>0.11993804306408919</c:v>
                </c:pt>
                <c:pt idx="1320">
                  <c:v>-5.3592127938842396E-2</c:v>
                </c:pt>
                <c:pt idx="1321">
                  <c:v>-0.17361674885912015</c:v>
                </c:pt>
                <c:pt idx="1322">
                  <c:v>-5.5213864352770897E-2</c:v>
                </c:pt>
                <c:pt idx="1323">
                  <c:v>-0.53550072176883701</c:v>
                </c:pt>
                <c:pt idx="1324">
                  <c:v>-8.5298246106403713E-2</c:v>
                </c:pt>
                <c:pt idx="1325">
                  <c:v>1.9566647322315757E-2</c:v>
                </c:pt>
                <c:pt idx="1326">
                  <c:v>0.16605799832503182</c:v>
                </c:pt>
                <c:pt idx="1327">
                  <c:v>-0.48514801074491309</c:v>
                </c:pt>
                <c:pt idx="1328">
                  <c:v>0.25990259272073329</c:v>
                </c:pt>
                <c:pt idx="1329">
                  <c:v>0.16484127895643255</c:v>
                </c:pt>
                <c:pt idx="1330">
                  <c:v>0.20190855572228453</c:v>
                </c:pt>
                <c:pt idx="1331">
                  <c:v>0.59131597181626572</c:v>
                </c:pt>
                <c:pt idx="1332">
                  <c:v>0.88743415250894597</c:v>
                </c:pt>
                <c:pt idx="1333">
                  <c:v>0.55880225558130137</c:v>
                </c:pt>
                <c:pt idx="1334">
                  <c:v>0.48108245140303146</c:v>
                </c:pt>
                <c:pt idx="1335">
                  <c:v>0.59292966886382936</c:v>
                </c:pt>
                <c:pt idx="1336">
                  <c:v>0.47929008939774898</c:v>
                </c:pt>
                <c:pt idx="1337">
                  <c:v>2.4071385692980343</c:v>
                </c:pt>
                <c:pt idx="1338">
                  <c:v>-3.4154828724569519</c:v>
                </c:pt>
                <c:pt idx="1339">
                  <c:v>-3.6237753759145934</c:v>
                </c:pt>
                <c:pt idx="1340">
                  <c:v>-3.0127608553572469</c:v>
                </c:pt>
                <c:pt idx="1341">
                  <c:v>-2.984339698104892</c:v>
                </c:pt>
                <c:pt idx="1342">
                  <c:v>-2.7869245027896805</c:v>
                </c:pt>
                <c:pt idx="1343">
                  <c:v>-3.1846140107056757</c:v>
                </c:pt>
                <c:pt idx="1344">
                  <c:v>-2.8027034462765874</c:v>
                </c:pt>
                <c:pt idx="1345">
                  <c:v>-4.7556630357299623</c:v>
                </c:pt>
                <c:pt idx="1346">
                  <c:v>0.4585514498530851</c:v>
                </c:pt>
                <c:pt idx="1347">
                  <c:v>0.4675098715314287</c:v>
                </c:pt>
                <c:pt idx="1348">
                  <c:v>0.44870848560791371</c:v>
                </c:pt>
                <c:pt idx="1349">
                  <c:v>0.44309363064661328</c:v>
                </c:pt>
                <c:pt idx="1350">
                  <c:v>0.66607385092146154</c:v>
                </c:pt>
                <c:pt idx="1351">
                  <c:v>0.38426767217230712</c:v>
                </c:pt>
                <c:pt idx="1352">
                  <c:v>0.49181169434413569</c:v>
                </c:pt>
                <c:pt idx="1353">
                  <c:v>-0.2602346195657641</c:v>
                </c:pt>
                <c:pt idx="1354">
                  <c:v>-0.3323050449779148</c:v>
                </c:pt>
                <c:pt idx="1355">
                  <c:v>-2.7221090122299386E-2</c:v>
                </c:pt>
                <c:pt idx="1356">
                  <c:v>0.1622864371840777</c:v>
                </c:pt>
                <c:pt idx="1357">
                  <c:v>1.0576395974931763</c:v>
                </c:pt>
                <c:pt idx="1358">
                  <c:v>-7.7690658044504285E-2</c:v>
                </c:pt>
                <c:pt idx="1359">
                  <c:v>0.94834334894462413</c:v>
                </c:pt>
                <c:pt idx="1360">
                  <c:v>0.76637028744721314</c:v>
                </c:pt>
                <c:pt idx="1361">
                  <c:v>-1.1687110598212613</c:v>
                </c:pt>
                <c:pt idx="1362">
                  <c:v>0.69797807853550775</c:v>
                </c:pt>
                <c:pt idx="1363">
                  <c:v>-2.9778913210961564</c:v>
                </c:pt>
                <c:pt idx="1364">
                  <c:v>-1.0290599117150248</c:v>
                </c:pt>
                <c:pt idx="1365">
                  <c:v>-0.90863869361072469</c:v>
                </c:pt>
                <c:pt idx="1366">
                  <c:v>-0.12029468133653046</c:v>
                </c:pt>
                <c:pt idx="1367">
                  <c:v>9.2699276861928359E-2</c:v>
                </c:pt>
                <c:pt idx="1368">
                  <c:v>0.50133190692219964</c:v>
                </c:pt>
                <c:pt idx="1369">
                  <c:v>0.61648528531091051</c:v>
                </c:pt>
                <c:pt idx="1370">
                  <c:v>0.81314154267891525</c:v>
                </c:pt>
                <c:pt idx="1371">
                  <c:v>0.80657283304924843</c:v>
                </c:pt>
                <c:pt idx="1372">
                  <c:v>0.91198102593256725</c:v>
                </c:pt>
                <c:pt idx="1373">
                  <c:v>0.99601240188096185</c:v>
                </c:pt>
                <c:pt idx="1374">
                  <c:v>0.75596787706120516</c:v>
                </c:pt>
                <c:pt idx="1375">
                  <c:v>0.63863314202671484</c:v>
                </c:pt>
                <c:pt idx="1376">
                  <c:v>0.47180261597749429</c:v>
                </c:pt>
                <c:pt idx="1377">
                  <c:v>0.32580295423837996</c:v>
                </c:pt>
                <c:pt idx="1378">
                  <c:v>5.190624183340975E-2</c:v>
                </c:pt>
                <c:pt idx="1379">
                  <c:v>0.12052241745549795</c:v>
                </c:pt>
                <c:pt idx="1380">
                  <c:v>0.76930545088321212</c:v>
                </c:pt>
                <c:pt idx="1381">
                  <c:v>0.13196888733796364</c:v>
                </c:pt>
                <c:pt idx="1382">
                  <c:v>-0.22678367458949542</c:v>
                </c:pt>
                <c:pt idx="1383">
                  <c:v>2.9551142632689715</c:v>
                </c:pt>
                <c:pt idx="1384">
                  <c:v>2.2253523280455898</c:v>
                </c:pt>
                <c:pt idx="1385">
                  <c:v>1.3907384680406882</c:v>
                </c:pt>
                <c:pt idx="1386">
                  <c:v>0.50957994362288872</c:v>
                </c:pt>
                <c:pt idx="1387">
                  <c:v>0.14364152071704589</c:v>
                </c:pt>
                <c:pt idx="1388">
                  <c:v>0.56906067629310308</c:v>
                </c:pt>
                <c:pt idx="1389">
                  <c:v>0.2876525062451023</c:v>
                </c:pt>
                <c:pt idx="1390">
                  <c:v>0.26246976693272051</c:v>
                </c:pt>
                <c:pt idx="1391">
                  <c:v>0.65558919763902723</c:v>
                </c:pt>
                <c:pt idx="1392">
                  <c:v>0.69860869344198684</c:v>
                </c:pt>
                <c:pt idx="1393">
                  <c:v>0.75308592975054367</c:v>
                </c:pt>
                <c:pt idx="1394">
                  <c:v>0.96375109791769231</c:v>
                </c:pt>
                <c:pt idx="1395">
                  <c:v>0.78869963246884911</c:v>
                </c:pt>
                <c:pt idx="1396">
                  <c:v>0.29851624165759549</c:v>
                </c:pt>
                <c:pt idx="1397">
                  <c:v>0.42257588898206638</c:v>
                </c:pt>
                <c:pt idx="1398">
                  <c:v>0.73747455089315905</c:v>
                </c:pt>
                <c:pt idx="1399">
                  <c:v>0.78857842661573063</c:v>
                </c:pt>
                <c:pt idx="1400">
                  <c:v>0.93698928377531432</c:v>
                </c:pt>
                <c:pt idx="1401">
                  <c:v>-0.14614147349613868</c:v>
                </c:pt>
                <c:pt idx="1402">
                  <c:v>0.87868480100337309</c:v>
                </c:pt>
                <c:pt idx="1403">
                  <c:v>-0.2103643955081671</c:v>
                </c:pt>
                <c:pt idx="1404">
                  <c:v>-0.26054491697731719</c:v>
                </c:pt>
                <c:pt idx="1405">
                  <c:v>-0.16116132406562719</c:v>
                </c:pt>
                <c:pt idx="1406">
                  <c:v>1.1924719494232385</c:v>
                </c:pt>
                <c:pt idx="1407">
                  <c:v>-0.25985532721758181</c:v>
                </c:pt>
                <c:pt idx="1408">
                  <c:v>-0.23990269888066798</c:v>
                </c:pt>
                <c:pt idx="1409">
                  <c:v>-0.13732410218517035</c:v>
                </c:pt>
                <c:pt idx="1410">
                  <c:v>-0.99271706076910748</c:v>
                </c:pt>
                <c:pt idx="1411">
                  <c:v>-9.2764702919865605E-2</c:v>
                </c:pt>
                <c:pt idx="1412">
                  <c:v>-1.0095493171189773</c:v>
                </c:pt>
                <c:pt idx="1413">
                  <c:v>-1.1090749227915548</c:v>
                </c:pt>
                <c:pt idx="1414">
                  <c:v>-0.98286037232688295</c:v>
                </c:pt>
                <c:pt idx="1415">
                  <c:v>-0.56855605332066284</c:v>
                </c:pt>
                <c:pt idx="1416">
                  <c:v>-0.27464443227695667</c:v>
                </c:pt>
                <c:pt idx="1417">
                  <c:v>7.219687133884109E-2</c:v>
                </c:pt>
                <c:pt idx="1418">
                  <c:v>-0.63605416231155265</c:v>
                </c:pt>
                <c:pt idx="1419">
                  <c:v>1.7959478549153238</c:v>
                </c:pt>
                <c:pt idx="1420">
                  <c:v>-0.31127727088297735</c:v>
                </c:pt>
                <c:pt idx="1421">
                  <c:v>2.0292397705253591</c:v>
                </c:pt>
                <c:pt idx="1422">
                  <c:v>-0.11670034529535306</c:v>
                </c:pt>
                <c:pt idx="1423">
                  <c:v>0.11025049790518522</c:v>
                </c:pt>
                <c:pt idx="1424">
                  <c:v>-0.10001631629427141</c:v>
                </c:pt>
                <c:pt idx="1425">
                  <c:v>2.8224321438290354</c:v>
                </c:pt>
                <c:pt idx="1426">
                  <c:v>2.7840411451629197</c:v>
                </c:pt>
                <c:pt idx="1427">
                  <c:v>2.6645113447166495</c:v>
                </c:pt>
                <c:pt idx="1428">
                  <c:v>0.67777869156900239</c:v>
                </c:pt>
                <c:pt idx="1429">
                  <c:v>0.58034298799662132</c:v>
                </c:pt>
                <c:pt idx="1430">
                  <c:v>-0.71631368705368381</c:v>
                </c:pt>
                <c:pt idx="1431">
                  <c:v>-0.83533402688257419</c:v>
                </c:pt>
                <c:pt idx="1432">
                  <c:v>1.1849117905878828</c:v>
                </c:pt>
                <c:pt idx="1433">
                  <c:v>1.2300162641513999</c:v>
                </c:pt>
                <c:pt idx="1434">
                  <c:v>1.2996041966121459</c:v>
                </c:pt>
                <c:pt idx="1435">
                  <c:v>1.0770734631356373</c:v>
                </c:pt>
                <c:pt idx="1436">
                  <c:v>1.1384446768259304</c:v>
                </c:pt>
                <c:pt idx="1437">
                  <c:v>1.0124307268184907</c:v>
                </c:pt>
                <c:pt idx="1438">
                  <c:v>1.0267368571468463</c:v>
                </c:pt>
                <c:pt idx="1439">
                  <c:v>1.1504161887007331</c:v>
                </c:pt>
                <c:pt idx="1440">
                  <c:v>-8.607273015118834E-2</c:v>
                </c:pt>
                <c:pt idx="1441">
                  <c:v>-0.11993634817590412</c:v>
                </c:pt>
                <c:pt idx="1442">
                  <c:v>-0.18788057981404235</c:v>
                </c:pt>
                <c:pt idx="1443">
                  <c:v>-0.34143932018305734</c:v>
                </c:pt>
                <c:pt idx="1444">
                  <c:v>-0.51576433211903372</c:v>
                </c:pt>
                <c:pt idx="1445">
                  <c:v>-0.63980931082964476</c:v>
                </c:pt>
                <c:pt idx="1446">
                  <c:v>-0.54583245592742524</c:v>
                </c:pt>
                <c:pt idx="1447">
                  <c:v>-0.60932070762868662</c:v>
                </c:pt>
                <c:pt idx="1448">
                  <c:v>-0.5513870061462911</c:v>
                </c:pt>
                <c:pt idx="1449">
                  <c:v>-0.58922355471291588</c:v>
                </c:pt>
                <c:pt idx="1450">
                  <c:v>-0.51747995373396782</c:v>
                </c:pt>
                <c:pt idx="1451">
                  <c:v>-0.53932116518799167</c:v>
                </c:pt>
                <c:pt idx="1452">
                  <c:v>-0.67409076665251522</c:v>
                </c:pt>
                <c:pt idx="1453">
                  <c:v>0.59060458650028469</c:v>
                </c:pt>
                <c:pt idx="1454">
                  <c:v>0.56168569646855071</c:v>
                </c:pt>
                <c:pt idx="1455">
                  <c:v>0.79798115167619343</c:v>
                </c:pt>
                <c:pt idx="1456">
                  <c:v>0.59676531253602738</c:v>
                </c:pt>
                <c:pt idx="1457">
                  <c:v>0.75424960022145038</c:v>
                </c:pt>
                <c:pt idx="1458">
                  <c:v>1.7512820698774866E-2</c:v>
                </c:pt>
                <c:pt idx="1459">
                  <c:v>0.71148261060986706</c:v>
                </c:pt>
                <c:pt idx="1460">
                  <c:v>0.90006981168187461</c:v>
                </c:pt>
                <c:pt idx="1461">
                  <c:v>0.83753298971623358</c:v>
                </c:pt>
                <c:pt idx="1462">
                  <c:v>0.86379718434158625</c:v>
                </c:pt>
                <c:pt idx="1463">
                  <c:v>0.72243836329235345</c:v>
                </c:pt>
                <c:pt idx="1464">
                  <c:v>1.0147533608584087</c:v>
                </c:pt>
                <c:pt idx="1465">
                  <c:v>1.0989559089332335</c:v>
                </c:pt>
                <c:pt idx="1466">
                  <c:v>0.98452262802109847</c:v>
                </c:pt>
                <c:pt idx="1467">
                  <c:v>1.0565282046083206</c:v>
                </c:pt>
                <c:pt idx="1468">
                  <c:v>-0.29769442285614045</c:v>
                </c:pt>
                <c:pt idx="1469">
                  <c:v>-0.37422541588170716</c:v>
                </c:pt>
                <c:pt idx="1470">
                  <c:v>-0.44964640985438886</c:v>
                </c:pt>
                <c:pt idx="1471">
                  <c:v>-0.34070833686784741</c:v>
                </c:pt>
                <c:pt idx="1472">
                  <c:v>-0.40734214667531904</c:v>
                </c:pt>
                <c:pt idx="1473">
                  <c:v>-0.42158033578761578</c:v>
                </c:pt>
                <c:pt idx="1474">
                  <c:v>-0.33438921569475033</c:v>
                </c:pt>
                <c:pt idx="1475">
                  <c:v>-1.5595835544784531</c:v>
                </c:pt>
                <c:pt idx="1476">
                  <c:v>-1.5715933327772247</c:v>
                </c:pt>
                <c:pt idx="1477">
                  <c:v>-1.6081667438854106</c:v>
                </c:pt>
                <c:pt idx="1478">
                  <c:v>-2.7243428381933401</c:v>
                </c:pt>
                <c:pt idx="1479">
                  <c:v>-1.3131154496895989</c:v>
                </c:pt>
                <c:pt idx="1480">
                  <c:v>-1.0817969157722156</c:v>
                </c:pt>
                <c:pt idx="1481">
                  <c:v>-0.9151715633363926</c:v>
                </c:pt>
                <c:pt idx="1482">
                  <c:v>-0.32279159852218631</c:v>
                </c:pt>
                <c:pt idx="1483">
                  <c:v>-0.52385643935361026</c:v>
                </c:pt>
                <c:pt idx="1484">
                  <c:v>-0.48883242868963805</c:v>
                </c:pt>
                <c:pt idx="1485">
                  <c:v>-1.0872093199552832</c:v>
                </c:pt>
                <c:pt idx="1486">
                  <c:v>-0.54903142888438405</c:v>
                </c:pt>
                <c:pt idx="1487">
                  <c:v>-0.56792977648932008</c:v>
                </c:pt>
                <c:pt idx="1488">
                  <c:v>-0.62482615116762641</c:v>
                </c:pt>
                <c:pt idx="1489">
                  <c:v>-5.1499606620470553E-2</c:v>
                </c:pt>
                <c:pt idx="1490">
                  <c:v>-7.5091554362231389E-2</c:v>
                </c:pt>
                <c:pt idx="1491">
                  <c:v>-1.1875320952616182</c:v>
                </c:pt>
                <c:pt idx="1492">
                  <c:v>-0.47360673991397956</c:v>
                </c:pt>
                <c:pt idx="1493">
                  <c:v>-0.11911566938042409</c:v>
                </c:pt>
                <c:pt idx="1494">
                  <c:v>-0.37716363083391435</c:v>
                </c:pt>
                <c:pt idx="1495">
                  <c:v>-0.34193302429402861</c:v>
                </c:pt>
                <c:pt idx="1496">
                  <c:v>-0.46423638876866502</c:v>
                </c:pt>
                <c:pt idx="1497">
                  <c:v>-0.45992128691636874</c:v>
                </c:pt>
                <c:pt idx="1498">
                  <c:v>-0.2484709717588886</c:v>
                </c:pt>
                <c:pt idx="1499">
                  <c:v>1.5695059831571314</c:v>
                </c:pt>
                <c:pt idx="1500">
                  <c:v>1.4476013863830079</c:v>
                </c:pt>
                <c:pt idx="1501">
                  <c:v>0.75984705636034189</c:v>
                </c:pt>
                <c:pt idx="1502">
                  <c:v>0.26327111085423499</c:v>
                </c:pt>
                <c:pt idx="1503">
                  <c:v>-3.3190548710559709E-2</c:v>
                </c:pt>
                <c:pt idx="1504">
                  <c:v>-0.10020185241549144</c:v>
                </c:pt>
                <c:pt idx="1505">
                  <c:v>-0.2551753338576585</c:v>
                </c:pt>
                <c:pt idx="1506">
                  <c:v>-0.45807584443925109</c:v>
                </c:pt>
                <c:pt idx="1507">
                  <c:v>-0.9943361224761218</c:v>
                </c:pt>
                <c:pt idx="1508">
                  <c:v>-0.19871013874527257</c:v>
                </c:pt>
                <c:pt idx="1509">
                  <c:v>-0.12719377734309936</c:v>
                </c:pt>
                <c:pt idx="1510">
                  <c:v>-6.5109966989123844E-2</c:v>
                </c:pt>
                <c:pt idx="1511">
                  <c:v>-0.61413691378631852</c:v>
                </c:pt>
                <c:pt idx="1512">
                  <c:v>-0.56406855167537395</c:v>
                </c:pt>
                <c:pt idx="1513">
                  <c:v>-0.55944120375480566</c:v>
                </c:pt>
                <c:pt idx="1514">
                  <c:v>-0.43357215255303555</c:v>
                </c:pt>
                <c:pt idx="1515">
                  <c:v>-0.50601393645428716</c:v>
                </c:pt>
                <c:pt idx="1516">
                  <c:v>-0.37763383387733407</c:v>
                </c:pt>
                <c:pt idx="1517">
                  <c:v>-0.41623633725021991</c:v>
                </c:pt>
                <c:pt idx="1518">
                  <c:v>-0.41789020104608426</c:v>
                </c:pt>
                <c:pt idx="1519">
                  <c:v>-0.35760483529214049</c:v>
                </c:pt>
                <c:pt idx="1520">
                  <c:v>-0.29693079125117705</c:v>
                </c:pt>
                <c:pt idx="1521">
                  <c:v>9.258116295840671E-2</c:v>
                </c:pt>
                <c:pt idx="1522">
                  <c:v>-0.27987217570266443</c:v>
                </c:pt>
                <c:pt idx="1523">
                  <c:v>-0.33312604603791407</c:v>
                </c:pt>
                <c:pt idx="1524">
                  <c:v>0.16754586903368021</c:v>
                </c:pt>
                <c:pt idx="1525">
                  <c:v>-0.52786456712378715</c:v>
                </c:pt>
                <c:pt idx="1526">
                  <c:v>-0.54559059432246759</c:v>
                </c:pt>
                <c:pt idx="1527">
                  <c:v>-0.13183557759857961</c:v>
                </c:pt>
                <c:pt idx="1528">
                  <c:v>-0.2336982652340811</c:v>
                </c:pt>
                <c:pt idx="1529">
                  <c:v>0.14233826658708645</c:v>
                </c:pt>
                <c:pt idx="1530">
                  <c:v>0.17301389471960835</c:v>
                </c:pt>
                <c:pt idx="1531">
                  <c:v>0.5838759641716651</c:v>
                </c:pt>
                <c:pt idx="1532">
                  <c:v>0.11371627096248542</c:v>
                </c:pt>
                <c:pt idx="1533">
                  <c:v>0.67652364999967007</c:v>
                </c:pt>
                <c:pt idx="1534">
                  <c:v>0.51577410085509778</c:v>
                </c:pt>
                <c:pt idx="1535">
                  <c:v>3.6512657036517973E-2</c:v>
                </c:pt>
                <c:pt idx="1536">
                  <c:v>3.6249050438618979E-2</c:v>
                </c:pt>
                <c:pt idx="1537">
                  <c:v>6.6468513333966445E-2</c:v>
                </c:pt>
                <c:pt idx="1538">
                  <c:v>1.4862840355354106</c:v>
                </c:pt>
                <c:pt idx="1539">
                  <c:v>1.0608606350248884</c:v>
                </c:pt>
                <c:pt idx="1540">
                  <c:v>-0.92616988779841747</c:v>
                </c:pt>
                <c:pt idx="1541">
                  <c:v>-0.88567347615739678</c:v>
                </c:pt>
                <c:pt idx="1542">
                  <c:v>-1.8491697888275669</c:v>
                </c:pt>
                <c:pt idx="1543">
                  <c:v>-0.86855333445242622</c:v>
                </c:pt>
                <c:pt idx="1544">
                  <c:v>1.0156005956745628</c:v>
                </c:pt>
                <c:pt idx="1545">
                  <c:v>1.0888974459126886</c:v>
                </c:pt>
                <c:pt idx="1546">
                  <c:v>0.88288612550649093</c:v>
                </c:pt>
                <c:pt idx="1547">
                  <c:v>0.82289084808144597</c:v>
                </c:pt>
                <c:pt idx="1548">
                  <c:v>0.70988130063939303</c:v>
                </c:pt>
                <c:pt idx="1549">
                  <c:v>0.97780975779653934</c:v>
                </c:pt>
                <c:pt idx="1550">
                  <c:v>0.9556266881572677</c:v>
                </c:pt>
                <c:pt idx="1551">
                  <c:v>0.67579102341876796</c:v>
                </c:pt>
                <c:pt idx="1552">
                  <c:v>0.54478736731716659</c:v>
                </c:pt>
                <c:pt idx="1553">
                  <c:v>-1.3833164229030315</c:v>
                </c:pt>
                <c:pt idx="1554">
                  <c:v>1.6621580101774232</c:v>
                </c:pt>
                <c:pt idx="1555">
                  <c:v>-9.8746209195641949E-2</c:v>
                </c:pt>
                <c:pt idx="1556">
                  <c:v>-3.6243240209500802E-2</c:v>
                </c:pt>
                <c:pt idx="1557">
                  <c:v>7.3199419145212649E-2</c:v>
                </c:pt>
                <c:pt idx="1558">
                  <c:v>-0.12972628088268975</c:v>
                </c:pt>
                <c:pt idx="1559">
                  <c:v>-1.8673124194259085</c:v>
                </c:pt>
                <c:pt idx="1560">
                  <c:v>-1.8114347989013382</c:v>
                </c:pt>
                <c:pt idx="1561">
                  <c:v>-2.0649905484968976</c:v>
                </c:pt>
                <c:pt idx="1562">
                  <c:v>-0.61959499633196957</c:v>
                </c:pt>
                <c:pt idx="1563">
                  <c:v>-1.037751132201558</c:v>
                </c:pt>
                <c:pt idx="1564">
                  <c:v>-2.9233220915481097</c:v>
                </c:pt>
                <c:pt idx="1565">
                  <c:v>-0.96500683945327348</c:v>
                </c:pt>
                <c:pt idx="1566">
                  <c:v>1.0515371285136725</c:v>
                </c:pt>
                <c:pt idx="1567">
                  <c:v>-0.32791291425726521</c:v>
                </c:pt>
                <c:pt idx="1568">
                  <c:v>2.3422436364106937E-2</c:v>
                </c:pt>
                <c:pt idx="1569">
                  <c:v>-0.19577988237706995</c:v>
                </c:pt>
                <c:pt idx="1570">
                  <c:v>-0.88854318828231837</c:v>
                </c:pt>
                <c:pt idx="1571">
                  <c:v>-1.0367514930411104</c:v>
                </c:pt>
                <c:pt idx="1572">
                  <c:v>-0.98107655331799892</c:v>
                </c:pt>
                <c:pt idx="1573">
                  <c:v>-1.2274818560979668</c:v>
                </c:pt>
                <c:pt idx="1574">
                  <c:v>-1.0738128048773372</c:v>
                </c:pt>
                <c:pt idx="1575">
                  <c:v>-1.2331952598660307</c:v>
                </c:pt>
                <c:pt idx="1576">
                  <c:v>-1.1950056055031117</c:v>
                </c:pt>
                <c:pt idx="1577">
                  <c:v>-1.1479687737765354</c:v>
                </c:pt>
                <c:pt idx="1578">
                  <c:v>-1.0556983110033562</c:v>
                </c:pt>
                <c:pt idx="1579">
                  <c:v>-0.87009956380726283</c:v>
                </c:pt>
                <c:pt idx="1580">
                  <c:v>-0.94954367429860687</c:v>
                </c:pt>
                <c:pt idx="1581">
                  <c:v>-6.3716603247631218E-2</c:v>
                </c:pt>
                <c:pt idx="1582">
                  <c:v>-5.480020482843953E-2</c:v>
                </c:pt>
                <c:pt idx="1583">
                  <c:v>-4.7578332963686111E-2</c:v>
                </c:pt>
                <c:pt idx="1584">
                  <c:v>4.4700069221284694E-2</c:v>
                </c:pt>
                <c:pt idx="1585">
                  <c:v>-0.31913210498290134</c:v>
                </c:pt>
                <c:pt idx="1586">
                  <c:v>0.36864268006310502</c:v>
                </c:pt>
                <c:pt idx="1587">
                  <c:v>0.50560572364822465</c:v>
                </c:pt>
                <c:pt idx="1588">
                  <c:v>-0.12160261987589634</c:v>
                </c:pt>
                <c:pt idx="1589">
                  <c:v>-0.16241664462029351</c:v>
                </c:pt>
                <c:pt idx="1590">
                  <c:v>-0.1553032300070058</c:v>
                </c:pt>
                <c:pt idx="1591">
                  <c:v>-0.33414898960855144</c:v>
                </c:pt>
                <c:pt idx="1592">
                  <c:v>-2.5341619407907847E-3</c:v>
                </c:pt>
                <c:pt idx="1593">
                  <c:v>0.10423495499164349</c:v>
                </c:pt>
                <c:pt idx="1594">
                  <c:v>0.12199276656104752</c:v>
                </c:pt>
                <c:pt idx="1595">
                  <c:v>0.51402822182283725</c:v>
                </c:pt>
                <c:pt idx="1596">
                  <c:v>-0.54779545105407668</c:v>
                </c:pt>
                <c:pt idx="1597">
                  <c:v>-0.53322448702300296</c:v>
                </c:pt>
                <c:pt idx="1598">
                  <c:v>-0.58234887612569175</c:v>
                </c:pt>
                <c:pt idx="1599">
                  <c:v>-0.60046792625930956</c:v>
                </c:pt>
                <c:pt idx="1600">
                  <c:v>-0.25763214018209746</c:v>
                </c:pt>
                <c:pt idx="1601">
                  <c:v>-0.31861857578558306</c:v>
                </c:pt>
                <c:pt idx="1602">
                  <c:v>-0.66072138025689253</c:v>
                </c:pt>
                <c:pt idx="1603">
                  <c:v>-0.58072638101573748</c:v>
                </c:pt>
                <c:pt idx="1604">
                  <c:v>-0.60253262064445434</c:v>
                </c:pt>
                <c:pt idx="1605">
                  <c:v>-0.63751406076187545</c:v>
                </c:pt>
                <c:pt idx="1606">
                  <c:v>-0.47579466828175476</c:v>
                </c:pt>
                <c:pt idx="1607">
                  <c:v>-0.54945086631217699</c:v>
                </c:pt>
                <c:pt idx="1608">
                  <c:v>-0.55982497928829689</c:v>
                </c:pt>
                <c:pt idx="1609">
                  <c:v>0.54777201407116394</c:v>
                </c:pt>
                <c:pt idx="1610">
                  <c:v>0.58656461909276858</c:v>
                </c:pt>
                <c:pt idx="1611">
                  <c:v>0.97934673810554418</c:v>
                </c:pt>
                <c:pt idx="1612">
                  <c:v>0.52723050365505175</c:v>
                </c:pt>
                <c:pt idx="1613">
                  <c:v>0.47824882678174502</c:v>
                </c:pt>
                <c:pt idx="1614">
                  <c:v>2.5095452327590513</c:v>
                </c:pt>
                <c:pt idx="1615">
                  <c:v>1.7258403223262191</c:v>
                </c:pt>
                <c:pt idx="1616">
                  <c:v>1.1176843640485132</c:v>
                </c:pt>
                <c:pt idx="1617">
                  <c:v>0.73980958494247473</c:v>
                </c:pt>
                <c:pt idx="1618">
                  <c:v>2.0078656339075556</c:v>
                </c:pt>
                <c:pt idx="1619">
                  <c:v>1.919138010147744</c:v>
                </c:pt>
                <c:pt idx="1620">
                  <c:v>2.0084874229488099</c:v>
                </c:pt>
                <c:pt idx="1621">
                  <c:v>2.3107012281771699</c:v>
                </c:pt>
                <c:pt idx="1622">
                  <c:v>2.3020025192046263</c:v>
                </c:pt>
                <c:pt idx="1623">
                  <c:v>1.304810788089654</c:v>
                </c:pt>
                <c:pt idx="1624">
                  <c:v>-0.99264175489645157</c:v>
                </c:pt>
                <c:pt idx="1625">
                  <c:v>-0.2370629638717533</c:v>
                </c:pt>
                <c:pt idx="1626">
                  <c:v>-0.86454306167835204</c:v>
                </c:pt>
                <c:pt idx="1627">
                  <c:v>-0.97202160568125395</c:v>
                </c:pt>
                <c:pt idx="1628">
                  <c:v>-0.58242415562533167</c:v>
                </c:pt>
                <c:pt idx="1629">
                  <c:v>-0.55819038373494112</c:v>
                </c:pt>
                <c:pt idx="1630">
                  <c:v>-2.0968235904648691</c:v>
                </c:pt>
                <c:pt idx="1631">
                  <c:v>-0.45453383724784496</c:v>
                </c:pt>
                <c:pt idx="1632">
                  <c:v>1.3763016427409425</c:v>
                </c:pt>
                <c:pt idx="1633">
                  <c:v>-0.71980606449294804</c:v>
                </c:pt>
                <c:pt idx="1634">
                  <c:v>-0.3165000833098352</c:v>
                </c:pt>
                <c:pt idx="1635">
                  <c:v>-0.23736527818292694</c:v>
                </c:pt>
                <c:pt idx="1636">
                  <c:v>5.8270207973663488E-3</c:v>
                </c:pt>
                <c:pt idx="1637">
                  <c:v>-9.9813567190465014E-3</c:v>
                </c:pt>
                <c:pt idx="1638">
                  <c:v>-0.10265286158873253</c:v>
                </c:pt>
                <c:pt idx="1639">
                  <c:v>4.5456591153585413E-2</c:v>
                </c:pt>
                <c:pt idx="1640">
                  <c:v>0.11407279745801735</c:v>
                </c:pt>
                <c:pt idx="1641">
                  <c:v>-2.5175342773589398</c:v>
                </c:pt>
                <c:pt idx="1642">
                  <c:v>-2.4615699599494847</c:v>
                </c:pt>
                <c:pt idx="1643">
                  <c:v>0.87701664460400219</c:v>
                </c:pt>
                <c:pt idx="1644">
                  <c:v>1.2793820150396442</c:v>
                </c:pt>
                <c:pt idx="1645">
                  <c:v>1.6408207787460747</c:v>
                </c:pt>
                <c:pt idx="1646">
                  <c:v>-1.301505501104308</c:v>
                </c:pt>
                <c:pt idx="1647">
                  <c:v>2.0509059696759508</c:v>
                </c:pt>
                <c:pt idx="1648">
                  <c:v>2.4599270371080935</c:v>
                </c:pt>
              </c:numCache>
            </c:numRef>
          </c:yVal>
          <c:smooth val="0"/>
          <c:extLst>
            <c:ext xmlns:c16="http://schemas.microsoft.com/office/drawing/2014/chart" uri="{C3380CC4-5D6E-409C-BE32-E72D297353CC}">
              <c16:uniqueId val="{00000001-A230-4F3A-89D8-88353057C588}"/>
            </c:ext>
          </c:extLst>
        </c:ser>
        <c:dLbls>
          <c:showLegendKey val="0"/>
          <c:showVal val="0"/>
          <c:showCatName val="0"/>
          <c:showSerName val="0"/>
          <c:showPercent val="0"/>
          <c:showBubbleSize val="0"/>
        </c:dLbls>
        <c:axId val="1910291584"/>
        <c:axId val="1910289664"/>
      </c:scatterChart>
      <c:valAx>
        <c:axId val="1910291584"/>
        <c:scaling>
          <c:orientation val="minMax"/>
        </c:scaling>
        <c:delete val="0"/>
        <c:axPos val="b"/>
        <c:majorGridlines/>
        <c:title>
          <c:tx>
            <c:rich>
              <a:bodyPr/>
              <a:lstStyle/>
              <a:p>
                <a:pPr>
                  <a:defRPr/>
                </a:pPr>
                <a:r>
                  <a:rPr lang="en-US"/>
                  <a:t>Leverage (Hat Diagonal)</a:t>
                </a:r>
              </a:p>
            </c:rich>
          </c:tx>
          <c:overlay val="0"/>
        </c:title>
        <c:numFmt formatCode="0.00" sourceLinked="0"/>
        <c:majorTickMark val="out"/>
        <c:minorTickMark val="none"/>
        <c:tickLblPos val="nextTo"/>
        <c:crossAx val="1910289664"/>
        <c:crosses val="autoZero"/>
        <c:crossBetween val="midCat"/>
      </c:valAx>
      <c:valAx>
        <c:axId val="1910289664"/>
        <c:scaling>
          <c:orientation val="minMax"/>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191029158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PRESS Residuals</a:t>
            </a:r>
          </a:p>
        </c:rich>
      </c:tx>
      <c:overlay val="0"/>
      <c:spPr>
        <a:solidFill>
          <a:srgbClr val="CAEDFB"/>
        </a:solidFill>
      </c:spPr>
    </c:title>
    <c:autoTitleDeleted val="0"/>
    <c:plotArea>
      <c:layout/>
      <c:barChart>
        <c:barDir val="col"/>
        <c:grouping val="clustered"/>
        <c:varyColors val="0"/>
        <c:ser>
          <c:idx val="0"/>
          <c:order val="0"/>
          <c:tx>
            <c:v>PRESS Residuals</c:v>
          </c:tx>
          <c:invertIfNegative val="0"/>
          <c:val>
            <c:numRef>
              <c:f>Regression!RegChartPRESSResid</c:f>
              <c:numCache>
                <c:formatCode>0.0000</c:formatCode>
                <c:ptCount val="1649"/>
                <c:pt idx="0">
                  <c:v>1.8237306351892759</c:v>
                </c:pt>
                <c:pt idx="1">
                  <c:v>-3.4499594048971489</c:v>
                </c:pt>
                <c:pt idx="2">
                  <c:v>-3.3226588922625324</c:v>
                </c:pt>
                <c:pt idx="3">
                  <c:v>-3.5662935813810495</c:v>
                </c:pt>
                <c:pt idx="4">
                  <c:v>-3.2665621490990762</c:v>
                </c:pt>
                <c:pt idx="5">
                  <c:v>-3.2980030007553003</c:v>
                </c:pt>
                <c:pt idx="6">
                  <c:v>-2.9788960703122469</c:v>
                </c:pt>
                <c:pt idx="7">
                  <c:v>-3.0855292315522482</c:v>
                </c:pt>
                <c:pt idx="8">
                  <c:v>-2.889964318021911</c:v>
                </c:pt>
                <c:pt idx="9">
                  <c:v>-2.6247358807630627</c:v>
                </c:pt>
                <c:pt idx="10">
                  <c:v>-2.4432782876110233</c:v>
                </c:pt>
                <c:pt idx="11">
                  <c:v>-0.41961866779401019</c:v>
                </c:pt>
                <c:pt idx="12">
                  <c:v>-1.0071944777496686</c:v>
                </c:pt>
                <c:pt idx="13">
                  <c:v>-7.134014871068751</c:v>
                </c:pt>
                <c:pt idx="14">
                  <c:v>-2.0234443908309676</c:v>
                </c:pt>
                <c:pt idx="15">
                  <c:v>-1.8940979872693398</c:v>
                </c:pt>
                <c:pt idx="16">
                  <c:v>1.9232444017140864</c:v>
                </c:pt>
                <c:pt idx="17">
                  <c:v>0.60204271275437771</c:v>
                </c:pt>
                <c:pt idx="18">
                  <c:v>1.6523148810774346</c:v>
                </c:pt>
                <c:pt idx="19">
                  <c:v>1.5132796825119437</c:v>
                </c:pt>
                <c:pt idx="20">
                  <c:v>2.1969648219589053</c:v>
                </c:pt>
                <c:pt idx="21">
                  <c:v>2.8421458481311515</c:v>
                </c:pt>
                <c:pt idx="22">
                  <c:v>2.9217714400503718</c:v>
                </c:pt>
                <c:pt idx="23">
                  <c:v>1.0201243936138311</c:v>
                </c:pt>
                <c:pt idx="24">
                  <c:v>2.2344174173425086</c:v>
                </c:pt>
                <c:pt idx="25">
                  <c:v>3.9121417835526615</c:v>
                </c:pt>
                <c:pt idx="26">
                  <c:v>0.87218434490260432</c:v>
                </c:pt>
                <c:pt idx="27">
                  <c:v>0.24785691119088774</c:v>
                </c:pt>
                <c:pt idx="28">
                  <c:v>0.45042299370091782</c:v>
                </c:pt>
                <c:pt idx="29">
                  <c:v>0.86788858569135641</c:v>
                </c:pt>
                <c:pt idx="30">
                  <c:v>1.4300124384990687</c:v>
                </c:pt>
                <c:pt idx="31">
                  <c:v>0.34132972952483925</c:v>
                </c:pt>
                <c:pt idx="32">
                  <c:v>-1.6286371378996432</c:v>
                </c:pt>
                <c:pt idx="33">
                  <c:v>-0.15406758630318951</c:v>
                </c:pt>
                <c:pt idx="34">
                  <c:v>-0.172224367840207</c:v>
                </c:pt>
                <c:pt idx="35">
                  <c:v>0.22893345140552954</c:v>
                </c:pt>
                <c:pt idx="36">
                  <c:v>0.61727702403203322</c:v>
                </c:pt>
                <c:pt idx="37">
                  <c:v>0.98057673245622357</c:v>
                </c:pt>
                <c:pt idx="38">
                  <c:v>1.5667980165920259</c:v>
                </c:pt>
                <c:pt idx="39">
                  <c:v>2.5869632946238639</c:v>
                </c:pt>
                <c:pt idx="40">
                  <c:v>0.86570649665972976</c:v>
                </c:pt>
                <c:pt idx="41">
                  <c:v>1.5538462064514014</c:v>
                </c:pt>
                <c:pt idx="42">
                  <c:v>-0.79586068613722727</c:v>
                </c:pt>
                <c:pt idx="43">
                  <c:v>-10.326303507653675</c:v>
                </c:pt>
                <c:pt idx="44">
                  <c:v>-10.731185828432519</c:v>
                </c:pt>
                <c:pt idx="45">
                  <c:v>-4.5420701309303091</c:v>
                </c:pt>
                <c:pt idx="46">
                  <c:v>-8.5015162021001469</c:v>
                </c:pt>
                <c:pt idx="47">
                  <c:v>-8.7582597330872431</c:v>
                </c:pt>
                <c:pt idx="48">
                  <c:v>-8.2115131168993525</c:v>
                </c:pt>
                <c:pt idx="49">
                  <c:v>-8.7105149636969355</c:v>
                </c:pt>
                <c:pt idx="50">
                  <c:v>-8.6259556337860346</c:v>
                </c:pt>
                <c:pt idx="51">
                  <c:v>-2.4618086594724122</c:v>
                </c:pt>
                <c:pt idx="52">
                  <c:v>-2.6554782167194455</c:v>
                </c:pt>
                <c:pt idx="53">
                  <c:v>-4.6092412278284458</c:v>
                </c:pt>
                <c:pt idx="54">
                  <c:v>-2.977342886897564</c:v>
                </c:pt>
                <c:pt idx="55">
                  <c:v>-2.1594994563999355</c:v>
                </c:pt>
                <c:pt idx="56">
                  <c:v>-2.2845626041659735</c:v>
                </c:pt>
                <c:pt idx="57">
                  <c:v>-2.6619985427781665</c:v>
                </c:pt>
                <c:pt idx="58">
                  <c:v>-2.4469828544779504</c:v>
                </c:pt>
                <c:pt idx="59">
                  <c:v>-1.8918238974231143</c:v>
                </c:pt>
                <c:pt idx="60">
                  <c:v>-2.0275751593391909</c:v>
                </c:pt>
                <c:pt idx="61">
                  <c:v>-4.3809783290764566</c:v>
                </c:pt>
                <c:pt idx="62">
                  <c:v>-2.7074164651857173</c:v>
                </c:pt>
                <c:pt idx="63">
                  <c:v>-2.9078782999632016</c:v>
                </c:pt>
                <c:pt idx="64">
                  <c:v>-0.43596397672437293</c:v>
                </c:pt>
                <c:pt idx="65">
                  <c:v>1.2696856049028125</c:v>
                </c:pt>
                <c:pt idx="66">
                  <c:v>1.3147467561225823</c:v>
                </c:pt>
                <c:pt idx="67">
                  <c:v>1.0651537250132639</c:v>
                </c:pt>
                <c:pt idx="68">
                  <c:v>1.1624304203555365</c:v>
                </c:pt>
                <c:pt idx="69">
                  <c:v>2.9112122003268013</c:v>
                </c:pt>
                <c:pt idx="70">
                  <c:v>0.66185870465300389</c:v>
                </c:pt>
                <c:pt idx="71">
                  <c:v>2.6954932827666873</c:v>
                </c:pt>
                <c:pt idx="72">
                  <c:v>2.0994873712464273</c:v>
                </c:pt>
                <c:pt idx="73">
                  <c:v>3.8384733735623113</c:v>
                </c:pt>
                <c:pt idx="74">
                  <c:v>2.5413374972917033</c:v>
                </c:pt>
                <c:pt idx="75">
                  <c:v>2.4127603700898863</c:v>
                </c:pt>
                <c:pt idx="76">
                  <c:v>2.4056984664268293</c:v>
                </c:pt>
                <c:pt idx="77">
                  <c:v>2.1127623596435474</c:v>
                </c:pt>
                <c:pt idx="78">
                  <c:v>1.4356748705300642</c:v>
                </c:pt>
                <c:pt idx="79">
                  <c:v>-6.6170661058747298</c:v>
                </c:pt>
                <c:pt idx="80">
                  <c:v>-6.1586885311084698</c:v>
                </c:pt>
                <c:pt idx="81">
                  <c:v>-6.1369167470986827</c:v>
                </c:pt>
                <c:pt idx="82">
                  <c:v>-5.6920669693788772</c:v>
                </c:pt>
                <c:pt idx="83">
                  <c:v>-4.4609902902493594</c:v>
                </c:pt>
                <c:pt idx="84">
                  <c:v>-3.4382458629443344</c:v>
                </c:pt>
                <c:pt idx="85">
                  <c:v>-4.3628812887925355</c:v>
                </c:pt>
                <c:pt idx="86">
                  <c:v>-0.56823150106662301</c:v>
                </c:pt>
                <c:pt idx="87">
                  <c:v>-4.2560159289459047</c:v>
                </c:pt>
                <c:pt idx="88">
                  <c:v>-1.763733052726099</c:v>
                </c:pt>
                <c:pt idx="89">
                  <c:v>4.7738821113853582</c:v>
                </c:pt>
                <c:pt idx="90">
                  <c:v>0.37114433433123167</c:v>
                </c:pt>
                <c:pt idx="91">
                  <c:v>-2.2194817454965818</c:v>
                </c:pt>
                <c:pt idx="92">
                  <c:v>-3.9039158085087751</c:v>
                </c:pt>
                <c:pt idx="93">
                  <c:v>-0.97302878173660445</c:v>
                </c:pt>
                <c:pt idx="94">
                  <c:v>2.8862652064384609</c:v>
                </c:pt>
                <c:pt idx="95">
                  <c:v>5.3240823473060015</c:v>
                </c:pt>
                <c:pt idx="96">
                  <c:v>7.1252161626178516</c:v>
                </c:pt>
                <c:pt idx="97">
                  <c:v>3.1245338210432654</c:v>
                </c:pt>
                <c:pt idx="98">
                  <c:v>1.01737494041407</c:v>
                </c:pt>
                <c:pt idx="99">
                  <c:v>3.9577728419625569</c:v>
                </c:pt>
                <c:pt idx="100">
                  <c:v>0.11228823161568573</c:v>
                </c:pt>
                <c:pt idx="101">
                  <c:v>3.8872196652304627</c:v>
                </c:pt>
                <c:pt idx="102">
                  <c:v>0.87054662826035845</c:v>
                </c:pt>
                <c:pt idx="103">
                  <c:v>1.360422038536248</c:v>
                </c:pt>
                <c:pt idx="104">
                  <c:v>3.2321963125346493</c:v>
                </c:pt>
                <c:pt idx="105">
                  <c:v>-1.1348976910035862</c:v>
                </c:pt>
                <c:pt idx="106">
                  <c:v>2.3175710675172896</c:v>
                </c:pt>
                <c:pt idx="107">
                  <c:v>2.118557602558754</c:v>
                </c:pt>
                <c:pt idx="108">
                  <c:v>-0.75506842031274146</c:v>
                </c:pt>
                <c:pt idx="109">
                  <c:v>1.0694104383610545</c:v>
                </c:pt>
                <c:pt idx="110">
                  <c:v>-0.60302165692677046</c:v>
                </c:pt>
                <c:pt idx="111">
                  <c:v>-0.58577212271182655</c:v>
                </c:pt>
                <c:pt idx="112">
                  <c:v>-3.2303356590986732</c:v>
                </c:pt>
                <c:pt idx="113">
                  <c:v>6.3419582858446564</c:v>
                </c:pt>
                <c:pt idx="114">
                  <c:v>1.4774170296508264</c:v>
                </c:pt>
                <c:pt idx="115">
                  <c:v>-0.47722385593007871</c:v>
                </c:pt>
                <c:pt idx="116">
                  <c:v>-0.3646327422118712</c:v>
                </c:pt>
                <c:pt idx="117">
                  <c:v>-2.0191129545271891</c:v>
                </c:pt>
                <c:pt idx="118">
                  <c:v>-2.0702025706621203</c:v>
                </c:pt>
                <c:pt idx="119">
                  <c:v>-2.1238633627002463</c:v>
                </c:pt>
                <c:pt idx="120">
                  <c:v>-1.4238957403282198</c:v>
                </c:pt>
                <c:pt idx="121">
                  <c:v>4.0777341483702276</c:v>
                </c:pt>
                <c:pt idx="122">
                  <c:v>3.9767284853094247</c:v>
                </c:pt>
                <c:pt idx="123">
                  <c:v>10.108067705734772</c:v>
                </c:pt>
                <c:pt idx="124">
                  <c:v>4.8581442364877283</c:v>
                </c:pt>
                <c:pt idx="125">
                  <c:v>4.3511332362889172</c:v>
                </c:pt>
                <c:pt idx="126">
                  <c:v>4.589544536710636</c:v>
                </c:pt>
                <c:pt idx="127">
                  <c:v>4.2452752350718495</c:v>
                </c:pt>
                <c:pt idx="128">
                  <c:v>3.4112704160944136</c:v>
                </c:pt>
                <c:pt idx="129">
                  <c:v>3.2253342690425106</c:v>
                </c:pt>
                <c:pt idx="130">
                  <c:v>3.3427289461091134</c:v>
                </c:pt>
                <c:pt idx="131">
                  <c:v>2.4934240059006663</c:v>
                </c:pt>
                <c:pt idx="132">
                  <c:v>3.2069301228121558</c:v>
                </c:pt>
                <c:pt idx="133">
                  <c:v>-3.3054963203351826</c:v>
                </c:pt>
                <c:pt idx="134">
                  <c:v>-6.5498632205724041</c:v>
                </c:pt>
                <c:pt idx="135">
                  <c:v>-0.77998638118466246</c:v>
                </c:pt>
                <c:pt idx="136">
                  <c:v>-1.983003370582046</c:v>
                </c:pt>
                <c:pt idx="137">
                  <c:v>-0.86931241981442131</c:v>
                </c:pt>
                <c:pt idx="138">
                  <c:v>-3.9336150494513502</c:v>
                </c:pt>
                <c:pt idx="139">
                  <c:v>-3.5617476696003099</c:v>
                </c:pt>
                <c:pt idx="140">
                  <c:v>-2.7576831413470075</c:v>
                </c:pt>
                <c:pt idx="141">
                  <c:v>-3.6248696189517871</c:v>
                </c:pt>
                <c:pt idx="142">
                  <c:v>-3.9722438131380184</c:v>
                </c:pt>
                <c:pt idx="143">
                  <c:v>-3.4994421902329753</c:v>
                </c:pt>
                <c:pt idx="144">
                  <c:v>-2.1981296976463107</c:v>
                </c:pt>
                <c:pt idx="145">
                  <c:v>-3.611993853026469</c:v>
                </c:pt>
                <c:pt idx="146">
                  <c:v>-2.9758963202313935</c:v>
                </c:pt>
                <c:pt idx="147">
                  <c:v>-2.9043059671338436</c:v>
                </c:pt>
                <c:pt idx="148">
                  <c:v>7.6468679126245664</c:v>
                </c:pt>
                <c:pt idx="149">
                  <c:v>8.6340169208715203</c:v>
                </c:pt>
                <c:pt idx="150">
                  <c:v>4.6740065524211207</c:v>
                </c:pt>
                <c:pt idx="151">
                  <c:v>3.6065548729069623</c:v>
                </c:pt>
                <c:pt idx="152">
                  <c:v>2.1200102690921807</c:v>
                </c:pt>
                <c:pt idx="153">
                  <c:v>2.0738673656237254</c:v>
                </c:pt>
                <c:pt idx="154">
                  <c:v>-1.9221580269337184</c:v>
                </c:pt>
                <c:pt idx="155">
                  <c:v>3.0547933768449358</c:v>
                </c:pt>
                <c:pt idx="156">
                  <c:v>0.77808283483639884</c:v>
                </c:pt>
                <c:pt idx="157">
                  <c:v>0.61503624039756521</c:v>
                </c:pt>
                <c:pt idx="158">
                  <c:v>-4.3621169189609308</c:v>
                </c:pt>
                <c:pt idx="159">
                  <c:v>-2.3173139350623448</c:v>
                </c:pt>
                <c:pt idx="160">
                  <c:v>-2.9798292584619448</c:v>
                </c:pt>
                <c:pt idx="161">
                  <c:v>-5.3765094790327481</c:v>
                </c:pt>
                <c:pt idx="162">
                  <c:v>-4.0508520048112313</c:v>
                </c:pt>
                <c:pt idx="163">
                  <c:v>-0.34751367668019661</c:v>
                </c:pt>
                <c:pt idx="164">
                  <c:v>-4.8037080034136732</c:v>
                </c:pt>
                <c:pt idx="165">
                  <c:v>-1.933509791854394</c:v>
                </c:pt>
                <c:pt idx="166">
                  <c:v>-1.6134488859349554</c:v>
                </c:pt>
                <c:pt idx="167">
                  <c:v>-1.6656689788127315</c:v>
                </c:pt>
                <c:pt idx="168">
                  <c:v>-1.9033430091654922</c:v>
                </c:pt>
                <c:pt idx="169">
                  <c:v>-1.6881087558726746</c:v>
                </c:pt>
                <c:pt idx="170">
                  <c:v>-1.4600099838471643</c:v>
                </c:pt>
                <c:pt idx="171">
                  <c:v>-1.2260032906073066</c:v>
                </c:pt>
                <c:pt idx="172">
                  <c:v>-1.8407342233488448</c:v>
                </c:pt>
                <c:pt idx="173">
                  <c:v>-1.714733850466583</c:v>
                </c:pt>
                <c:pt idx="174">
                  <c:v>-4.3408246840460736</c:v>
                </c:pt>
                <c:pt idx="175">
                  <c:v>-1.3772544717360706</c:v>
                </c:pt>
                <c:pt idx="176">
                  <c:v>-4.5774977175572307</c:v>
                </c:pt>
                <c:pt idx="177">
                  <c:v>-0.10218535752473183</c:v>
                </c:pt>
                <c:pt idx="178">
                  <c:v>-4.6135434469454335</c:v>
                </c:pt>
                <c:pt idx="179">
                  <c:v>-4.2982604040953518</c:v>
                </c:pt>
                <c:pt idx="180">
                  <c:v>-2.9852051520569822</c:v>
                </c:pt>
                <c:pt idx="181">
                  <c:v>-3.9997360963229411</c:v>
                </c:pt>
                <c:pt idx="182">
                  <c:v>-3.9989049568282775</c:v>
                </c:pt>
                <c:pt idx="183">
                  <c:v>-3.3703883749492816</c:v>
                </c:pt>
                <c:pt idx="184">
                  <c:v>-3.9305278133790349</c:v>
                </c:pt>
                <c:pt idx="185">
                  <c:v>-4.1385693547592552</c:v>
                </c:pt>
                <c:pt idx="186">
                  <c:v>-4.1074800036883419</c:v>
                </c:pt>
                <c:pt idx="187">
                  <c:v>-2.8878041596199973</c:v>
                </c:pt>
                <c:pt idx="188">
                  <c:v>-3.374180154885237</c:v>
                </c:pt>
                <c:pt idx="189">
                  <c:v>-3.7865682469001012</c:v>
                </c:pt>
                <c:pt idx="190">
                  <c:v>-3.9071907661453329</c:v>
                </c:pt>
                <c:pt idx="191">
                  <c:v>1.3721092729870812</c:v>
                </c:pt>
                <c:pt idx="192">
                  <c:v>1.30241527299842</c:v>
                </c:pt>
                <c:pt idx="193">
                  <c:v>1.2666930639217884</c:v>
                </c:pt>
                <c:pt idx="194">
                  <c:v>1.2636725612187403</c:v>
                </c:pt>
                <c:pt idx="195">
                  <c:v>7.7446258032317905</c:v>
                </c:pt>
                <c:pt idx="196">
                  <c:v>7.1109013384293052</c:v>
                </c:pt>
                <c:pt idx="197">
                  <c:v>6.9351378967553092</c:v>
                </c:pt>
                <c:pt idx="198">
                  <c:v>6.9419521521259293</c:v>
                </c:pt>
                <c:pt idx="199">
                  <c:v>6.9062390172428865</c:v>
                </c:pt>
                <c:pt idx="200">
                  <c:v>6.6855696684232786</c:v>
                </c:pt>
                <c:pt idx="201">
                  <c:v>7.3927544874163269</c:v>
                </c:pt>
                <c:pt idx="202">
                  <c:v>6.0815636709445196</c:v>
                </c:pt>
                <c:pt idx="203">
                  <c:v>5.5998633646721405</c:v>
                </c:pt>
                <c:pt idx="204">
                  <c:v>1.0424342704383289</c:v>
                </c:pt>
                <c:pt idx="205">
                  <c:v>6.3153377270791937</c:v>
                </c:pt>
                <c:pt idx="206">
                  <c:v>1.7187179231258407</c:v>
                </c:pt>
                <c:pt idx="207">
                  <c:v>0.51399815857705655</c:v>
                </c:pt>
                <c:pt idx="208">
                  <c:v>1.7335355649280875</c:v>
                </c:pt>
                <c:pt idx="209">
                  <c:v>2.826283308007254</c:v>
                </c:pt>
                <c:pt idx="210">
                  <c:v>2.771790027965896</c:v>
                </c:pt>
                <c:pt idx="211">
                  <c:v>3.268902773418255</c:v>
                </c:pt>
                <c:pt idx="212">
                  <c:v>2.3837263529549535</c:v>
                </c:pt>
                <c:pt idx="213">
                  <c:v>0.6589126578445571</c:v>
                </c:pt>
                <c:pt idx="214">
                  <c:v>0.61470589135688913</c:v>
                </c:pt>
                <c:pt idx="215">
                  <c:v>9.2007399993516152</c:v>
                </c:pt>
                <c:pt idx="216">
                  <c:v>9.7089174333627035</c:v>
                </c:pt>
                <c:pt idx="217">
                  <c:v>-3.8603195106962906</c:v>
                </c:pt>
                <c:pt idx="218">
                  <c:v>-3.8464887995491885</c:v>
                </c:pt>
                <c:pt idx="219">
                  <c:v>-8.5459633635663224</c:v>
                </c:pt>
                <c:pt idx="220">
                  <c:v>-3.5243171789279275</c:v>
                </c:pt>
                <c:pt idx="221">
                  <c:v>-3.6449010676031159</c:v>
                </c:pt>
                <c:pt idx="222">
                  <c:v>-3.4458078509821615</c:v>
                </c:pt>
                <c:pt idx="223">
                  <c:v>-2.5488259398397775</c:v>
                </c:pt>
                <c:pt idx="224">
                  <c:v>-2.4653107379233354</c:v>
                </c:pt>
                <c:pt idx="225">
                  <c:v>-2.6269785662242287</c:v>
                </c:pt>
                <c:pt idx="226">
                  <c:v>-1.9069525402556964</c:v>
                </c:pt>
                <c:pt idx="227">
                  <c:v>-0.74651834436161379</c:v>
                </c:pt>
                <c:pt idx="228">
                  <c:v>-0.3212695048271656</c:v>
                </c:pt>
                <c:pt idx="229">
                  <c:v>1.6876702584435139</c:v>
                </c:pt>
                <c:pt idx="230">
                  <c:v>4.1305590032909292</c:v>
                </c:pt>
                <c:pt idx="231">
                  <c:v>4.7713946021700151</c:v>
                </c:pt>
                <c:pt idx="232">
                  <c:v>-0.90268107946861098</c:v>
                </c:pt>
                <c:pt idx="233">
                  <c:v>-0.47228113772488767</c:v>
                </c:pt>
                <c:pt idx="234">
                  <c:v>-0.61856500798721969</c:v>
                </c:pt>
                <c:pt idx="235">
                  <c:v>-0.7470445289453892</c:v>
                </c:pt>
                <c:pt idx="236">
                  <c:v>-0.68064429373565527</c:v>
                </c:pt>
                <c:pt idx="237">
                  <c:v>-0.63120524892511876</c:v>
                </c:pt>
                <c:pt idx="238">
                  <c:v>1.0840829881933673</c:v>
                </c:pt>
                <c:pt idx="239">
                  <c:v>-0.5635430226610143</c:v>
                </c:pt>
                <c:pt idx="240">
                  <c:v>-0.86873029485174313</c:v>
                </c:pt>
                <c:pt idx="241">
                  <c:v>-1.0041872819908866</c:v>
                </c:pt>
                <c:pt idx="242">
                  <c:v>-4.4256273792657925</c:v>
                </c:pt>
                <c:pt idx="243">
                  <c:v>-2.6850289183279163</c:v>
                </c:pt>
                <c:pt idx="244">
                  <c:v>-3.0089524997384123</c:v>
                </c:pt>
                <c:pt idx="245">
                  <c:v>-3.1073522554666329</c:v>
                </c:pt>
                <c:pt idx="246">
                  <c:v>1.2703045980910872</c:v>
                </c:pt>
                <c:pt idx="247">
                  <c:v>-1.0411337482011476</c:v>
                </c:pt>
                <c:pt idx="248">
                  <c:v>-3.028478278886761</c:v>
                </c:pt>
                <c:pt idx="249">
                  <c:v>-1.2215890990824008</c:v>
                </c:pt>
                <c:pt idx="250">
                  <c:v>-1.1959469385545651</c:v>
                </c:pt>
                <c:pt idx="251">
                  <c:v>-0.87762920823952706</c:v>
                </c:pt>
                <c:pt idx="252">
                  <c:v>-0.94003561390069756</c:v>
                </c:pt>
                <c:pt idx="253">
                  <c:v>-0.9297829839352566</c:v>
                </c:pt>
                <c:pt idx="254">
                  <c:v>0.82093720082929322</c:v>
                </c:pt>
                <c:pt idx="255">
                  <c:v>0.55216880672407265</c:v>
                </c:pt>
                <c:pt idx="256">
                  <c:v>-3.8262613185171261</c:v>
                </c:pt>
                <c:pt idx="257">
                  <c:v>-0.99204971752271776</c:v>
                </c:pt>
                <c:pt idx="258">
                  <c:v>-0.5510198576733164</c:v>
                </c:pt>
                <c:pt idx="259">
                  <c:v>-0.67920651686869171</c:v>
                </c:pt>
                <c:pt idx="260">
                  <c:v>-3.1169874204353714</c:v>
                </c:pt>
                <c:pt idx="261">
                  <c:v>-1.0319974131626761</c:v>
                </c:pt>
                <c:pt idx="262">
                  <c:v>-1.1473034467903147</c:v>
                </c:pt>
                <c:pt idx="263">
                  <c:v>-4.9555694768674314</c:v>
                </c:pt>
                <c:pt idx="264">
                  <c:v>0.72510585003729233</c:v>
                </c:pt>
                <c:pt idx="265">
                  <c:v>0.20101525826554759</c:v>
                </c:pt>
                <c:pt idx="266">
                  <c:v>0.18530069760183832</c:v>
                </c:pt>
                <c:pt idx="267">
                  <c:v>6.0451446460127588E-2</c:v>
                </c:pt>
                <c:pt idx="268">
                  <c:v>-0.21756948446981647</c:v>
                </c:pt>
                <c:pt idx="269">
                  <c:v>-0.10544218591609218</c:v>
                </c:pt>
                <c:pt idx="270">
                  <c:v>-5.2267179197727316</c:v>
                </c:pt>
                <c:pt idx="271">
                  <c:v>-4.3370394736101732</c:v>
                </c:pt>
                <c:pt idx="272">
                  <c:v>-9.1064118759163293</c:v>
                </c:pt>
                <c:pt idx="273">
                  <c:v>-4.5461755761613762</c:v>
                </c:pt>
                <c:pt idx="274">
                  <c:v>-4.1874724959817256</c:v>
                </c:pt>
                <c:pt idx="275">
                  <c:v>-8.7806155601312135</c:v>
                </c:pt>
                <c:pt idx="276">
                  <c:v>-2.9209923162051354</c:v>
                </c:pt>
                <c:pt idx="277">
                  <c:v>-7.8859155185707959</c:v>
                </c:pt>
                <c:pt idx="278">
                  <c:v>-1.5496461468403278</c:v>
                </c:pt>
                <c:pt idx="279">
                  <c:v>-1.3442078542675986</c:v>
                </c:pt>
                <c:pt idx="280">
                  <c:v>-1.0100575868140593</c:v>
                </c:pt>
                <c:pt idx="281">
                  <c:v>-0.6208365343295198</c:v>
                </c:pt>
                <c:pt idx="282">
                  <c:v>1.7511373889710056</c:v>
                </c:pt>
                <c:pt idx="283">
                  <c:v>-1.0966708493458766</c:v>
                </c:pt>
                <c:pt idx="284">
                  <c:v>1.261004947485173</c:v>
                </c:pt>
                <c:pt idx="285">
                  <c:v>3.0806168901206465</c:v>
                </c:pt>
                <c:pt idx="286">
                  <c:v>1.747818913737208</c:v>
                </c:pt>
                <c:pt idx="287">
                  <c:v>2.0327296438845246</c:v>
                </c:pt>
                <c:pt idx="288">
                  <c:v>2.2964368097930321</c:v>
                </c:pt>
                <c:pt idx="289">
                  <c:v>2.8045738968597704</c:v>
                </c:pt>
                <c:pt idx="290">
                  <c:v>2.8211630876117555</c:v>
                </c:pt>
                <c:pt idx="291">
                  <c:v>3.5275162098603423</c:v>
                </c:pt>
                <c:pt idx="292">
                  <c:v>1.1452981345851256</c:v>
                </c:pt>
                <c:pt idx="293">
                  <c:v>2.9041114863540618</c:v>
                </c:pt>
                <c:pt idx="294">
                  <c:v>8.6607651609765117</c:v>
                </c:pt>
                <c:pt idx="295">
                  <c:v>0.98635815893116385</c:v>
                </c:pt>
                <c:pt idx="296">
                  <c:v>1.0658135824426653</c:v>
                </c:pt>
                <c:pt idx="297">
                  <c:v>0.7257836646903153</c:v>
                </c:pt>
                <c:pt idx="298">
                  <c:v>-2.3461039596581488</c:v>
                </c:pt>
                <c:pt idx="299">
                  <c:v>0.46248423178162046</c:v>
                </c:pt>
                <c:pt idx="300">
                  <c:v>2.1716714527553305E-2</c:v>
                </c:pt>
                <c:pt idx="301">
                  <c:v>-0.14846231729961734</c:v>
                </c:pt>
                <c:pt idx="302">
                  <c:v>-2.8738061405765505</c:v>
                </c:pt>
                <c:pt idx="303">
                  <c:v>1.0518397966907864</c:v>
                </c:pt>
                <c:pt idx="304">
                  <c:v>-4.7246465399355948</c:v>
                </c:pt>
                <c:pt idx="305">
                  <c:v>-4.830111360888079</c:v>
                </c:pt>
                <c:pt idx="306">
                  <c:v>-4.8435660951186126</c:v>
                </c:pt>
                <c:pt idx="307">
                  <c:v>-3.4262148263094439</c:v>
                </c:pt>
                <c:pt idx="308">
                  <c:v>-9.4522298408569245</c:v>
                </c:pt>
                <c:pt idx="309">
                  <c:v>-2.5432960074179847</c:v>
                </c:pt>
                <c:pt idx="310">
                  <c:v>-3.0880440782276675</c:v>
                </c:pt>
                <c:pt idx="311">
                  <c:v>-2.3823505370770293</c:v>
                </c:pt>
                <c:pt idx="312">
                  <c:v>-2.6788753735932822</c:v>
                </c:pt>
                <c:pt idx="313">
                  <c:v>-8.8135356049835085</c:v>
                </c:pt>
                <c:pt idx="314">
                  <c:v>3.3136222650932803</c:v>
                </c:pt>
                <c:pt idx="315">
                  <c:v>-1.2368787134256898</c:v>
                </c:pt>
                <c:pt idx="316">
                  <c:v>-1.8342876620104298</c:v>
                </c:pt>
                <c:pt idx="317">
                  <c:v>2.3996883293664255</c:v>
                </c:pt>
                <c:pt idx="318">
                  <c:v>-2.9497016155678466</c:v>
                </c:pt>
                <c:pt idx="319">
                  <c:v>1.4751686937521999</c:v>
                </c:pt>
                <c:pt idx="320">
                  <c:v>4.9887968135880225</c:v>
                </c:pt>
                <c:pt idx="321">
                  <c:v>3.0624751583343297</c:v>
                </c:pt>
                <c:pt idx="322">
                  <c:v>5.6570998393430152</c:v>
                </c:pt>
                <c:pt idx="323">
                  <c:v>-0.83427888717313536</c:v>
                </c:pt>
                <c:pt idx="324">
                  <c:v>0.48958623279113356</c:v>
                </c:pt>
                <c:pt idx="325">
                  <c:v>0.65233578756257582</c:v>
                </c:pt>
                <c:pt idx="326">
                  <c:v>3.2314281524536073</c:v>
                </c:pt>
                <c:pt idx="327">
                  <c:v>-4.2393572765375254</c:v>
                </c:pt>
                <c:pt idx="328">
                  <c:v>-1.6251917191895215</c:v>
                </c:pt>
                <c:pt idx="329">
                  <c:v>-3.3813589438271348</c:v>
                </c:pt>
                <c:pt idx="330">
                  <c:v>-3.3742498288136584</c:v>
                </c:pt>
                <c:pt idx="331">
                  <c:v>-3.7638520406372571</c:v>
                </c:pt>
                <c:pt idx="332">
                  <c:v>-3.4337460068803085</c:v>
                </c:pt>
                <c:pt idx="333">
                  <c:v>-3.6509609175575251</c:v>
                </c:pt>
                <c:pt idx="334">
                  <c:v>-3.3851348222931339</c:v>
                </c:pt>
                <c:pt idx="335">
                  <c:v>-2.6398665320241075</c:v>
                </c:pt>
                <c:pt idx="336">
                  <c:v>-3.1805863373052974</c:v>
                </c:pt>
                <c:pt idx="337">
                  <c:v>-2.01929821103306</c:v>
                </c:pt>
                <c:pt idx="338">
                  <c:v>-2.6628633745005876</c:v>
                </c:pt>
                <c:pt idx="339">
                  <c:v>3.6761090970796571</c:v>
                </c:pt>
                <c:pt idx="340">
                  <c:v>2.6085516443023216</c:v>
                </c:pt>
                <c:pt idx="341">
                  <c:v>2.9034353097603431</c:v>
                </c:pt>
                <c:pt idx="342">
                  <c:v>2.5819869658607968</c:v>
                </c:pt>
                <c:pt idx="343">
                  <c:v>4.1007138461404802</c:v>
                </c:pt>
                <c:pt idx="344">
                  <c:v>2.3392632167308411</c:v>
                </c:pt>
                <c:pt idx="345">
                  <c:v>2.7908283024102016</c:v>
                </c:pt>
                <c:pt idx="346">
                  <c:v>1.2239317443693887</c:v>
                </c:pt>
                <c:pt idx="347">
                  <c:v>2.1015775869747189</c:v>
                </c:pt>
                <c:pt idx="348">
                  <c:v>1.0069369406626305</c:v>
                </c:pt>
                <c:pt idx="349">
                  <c:v>2.1290660559206223</c:v>
                </c:pt>
                <c:pt idx="350">
                  <c:v>1.7645975086694252</c:v>
                </c:pt>
                <c:pt idx="351">
                  <c:v>0.38122210225285469</c:v>
                </c:pt>
                <c:pt idx="352">
                  <c:v>0.67821243068090931</c:v>
                </c:pt>
                <c:pt idx="353">
                  <c:v>0.74885424985701976</c:v>
                </c:pt>
                <c:pt idx="354">
                  <c:v>1.4609615376606593</c:v>
                </c:pt>
                <c:pt idx="355">
                  <c:v>1.6050374113940136</c:v>
                </c:pt>
                <c:pt idx="356">
                  <c:v>1.8688511003366428</c:v>
                </c:pt>
                <c:pt idx="357">
                  <c:v>2.3306130928830493</c:v>
                </c:pt>
                <c:pt idx="358">
                  <c:v>0.14306729414264421</c:v>
                </c:pt>
                <c:pt idx="359">
                  <c:v>3.1063064013084597E-2</c:v>
                </c:pt>
                <c:pt idx="360">
                  <c:v>-0.30827435117590529</c:v>
                </c:pt>
                <c:pt idx="361">
                  <c:v>1.2749022730580749E-3</c:v>
                </c:pt>
                <c:pt idx="362">
                  <c:v>2.1400055850787911</c:v>
                </c:pt>
                <c:pt idx="363">
                  <c:v>1.7105124251404924</c:v>
                </c:pt>
                <c:pt idx="364">
                  <c:v>1.2544182796925489</c:v>
                </c:pt>
                <c:pt idx="365">
                  <c:v>0.61535589603020346</c:v>
                </c:pt>
                <c:pt idx="366">
                  <c:v>1.3710279616920789</c:v>
                </c:pt>
                <c:pt idx="367">
                  <c:v>-1.038120678856731</c:v>
                </c:pt>
                <c:pt idx="368">
                  <c:v>-1.156174943082225</c:v>
                </c:pt>
                <c:pt idx="369">
                  <c:v>1.215359553470756</c:v>
                </c:pt>
                <c:pt idx="370">
                  <c:v>1.7643426505079427</c:v>
                </c:pt>
                <c:pt idx="371">
                  <c:v>2.0828348543742323</c:v>
                </c:pt>
                <c:pt idx="372">
                  <c:v>3.9189898990291705</c:v>
                </c:pt>
                <c:pt idx="373">
                  <c:v>2.3142496506719845</c:v>
                </c:pt>
                <c:pt idx="374">
                  <c:v>-0.84899926674741766</c:v>
                </c:pt>
                <c:pt idx="375">
                  <c:v>1.3712773755515499</c:v>
                </c:pt>
                <c:pt idx="376">
                  <c:v>1.9453712560179386</c:v>
                </c:pt>
                <c:pt idx="377">
                  <c:v>1.2673353447461229</c:v>
                </c:pt>
                <c:pt idx="378">
                  <c:v>-6.3688565322411703</c:v>
                </c:pt>
                <c:pt idx="379">
                  <c:v>-2.8031192692940814</c:v>
                </c:pt>
                <c:pt idx="380">
                  <c:v>-3.0909094987323669</c:v>
                </c:pt>
                <c:pt idx="381">
                  <c:v>-3.2359141738303916</c:v>
                </c:pt>
                <c:pt idx="382">
                  <c:v>-3.3231477078667866</c:v>
                </c:pt>
                <c:pt idx="383">
                  <c:v>-3.3712382292507845</c:v>
                </c:pt>
                <c:pt idx="384">
                  <c:v>-2.9347931895176096</c:v>
                </c:pt>
                <c:pt idx="385">
                  <c:v>2.5322439942838146</c:v>
                </c:pt>
                <c:pt idx="386">
                  <c:v>-0.74205146448163661</c:v>
                </c:pt>
                <c:pt idx="387">
                  <c:v>-3.2653543018227253</c:v>
                </c:pt>
                <c:pt idx="388">
                  <c:v>1.0009700262808994</c:v>
                </c:pt>
                <c:pt idx="389">
                  <c:v>2.3796247730501432</c:v>
                </c:pt>
                <c:pt idx="390">
                  <c:v>3.9955553605459557</c:v>
                </c:pt>
                <c:pt idx="391">
                  <c:v>4.0752004687606478</c:v>
                </c:pt>
                <c:pt idx="392">
                  <c:v>3.8816474976901336</c:v>
                </c:pt>
                <c:pt idx="393">
                  <c:v>3.4381631214054313</c:v>
                </c:pt>
                <c:pt idx="394">
                  <c:v>1.2427113655341655</c:v>
                </c:pt>
                <c:pt idx="395">
                  <c:v>5.7119834863970205</c:v>
                </c:pt>
                <c:pt idx="396">
                  <c:v>5.5346613840759096</c:v>
                </c:pt>
                <c:pt idx="397">
                  <c:v>5.1440584595646612</c:v>
                </c:pt>
                <c:pt idx="398">
                  <c:v>2.7970624055455788</c:v>
                </c:pt>
                <c:pt idx="399">
                  <c:v>6.2109395633903022</c:v>
                </c:pt>
                <c:pt idx="400">
                  <c:v>4.8804278618356376</c:v>
                </c:pt>
                <c:pt idx="401">
                  <c:v>3.2364337958621827</c:v>
                </c:pt>
                <c:pt idx="402">
                  <c:v>5.782959680133672</c:v>
                </c:pt>
                <c:pt idx="403">
                  <c:v>2.9271047635790906</c:v>
                </c:pt>
                <c:pt idx="404">
                  <c:v>6.4187121574090078</c:v>
                </c:pt>
                <c:pt idx="405">
                  <c:v>0.4211036925997001</c:v>
                </c:pt>
                <c:pt idx="406">
                  <c:v>0.5342706142499275</c:v>
                </c:pt>
                <c:pt idx="407">
                  <c:v>-1.1836363950220385</c:v>
                </c:pt>
                <c:pt idx="408">
                  <c:v>-1.1177978544941509</c:v>
                </c:pt>
                <c:pt idx="409">
                  <c:v>1.453928663081395</c:v>
                </c:pt>
                <c:pt idx="410">
                  <c:v>0.32868051498894124</c:v>
                </c:pt>
                <c:pt idx="411">
                  <c:v>-0.27307521273861818</c:v>
                </c:pt>
                <c:pt idx="412">
                  <c:v>-0.19183872455066056</c:v>
                </c:pt>
                <c:pt idx="413">
                  <c:v>5.7320957538064148</c:v>
                </c:pt>
                <c:pt idx="414">
                  <c:v>4.407757423463444</c:v>
                </c:pt>
                <c:pt idx="415">
                  <c:v>2.4656662944513843</c:v>
                </c:pt>
                <c:pt idx="416">
                  <c:v>2.0734642959262235</c:v>
                </c:pt>
                <c:pt idx="417">
                  <c:v>2.4017565573007551</c:v>
                </c:pt>
                <c:pt idx="418">
                  <c:v>1.7870628419055541</c:v>
                </c:pt>
                <c:pt idx="419">
                  <c:v>3.0832615798432612</c:v>
                </c:pt>
                <c:pt idx="420">
                  <c:v>2.1773438036160511</c:v>
                </c:pt>
                <c:pt idx="421">
                  <c:v>2.4286965144346935</c:v>
                </c:pt>
                <c:pt idx="422">
                  <c:v>2.3147090799400631</c:v>
                </c:pt>
                <c:pt idx="423">
                  <c:v>2.4420515069967119</c:v>
                </c:pt>
                <c:pt idx="424">
                  <c:v>3.4616878175997159</c:v>
                </c:pt>
                <c:pt idx="425">
                  <c:v>3.5182554997474913</c:v>
                </c:pt>
                <c:pt idx="426">
                  <c:v>4.0418360197040277</c:v>
                </c:pt>
                <c:pt idx="427">
                  <c:v>2.3080065922264974</c:v>
                </c:pt>
                <c:pt idx="428">
                  <c:v>2.5269294693357822</c:v>
                </c:pt>
                <c:pt idx="429">
                  <c:v>1.6499489232132931</c:v>
                </c:pt>
                <c:pt idx="430">
                  <c:v>1.2849070064518255</c:v>
                </c:pt>
                <c:pt idx="431">
                  <c:v>1.7814111892379161</c:v>
                </c:pt>
                <c:pt idx="432">
                  <c:v>1.9115348862575168</c:v>
                </c:pt>
                <c:pt idx="433">
                  <c:v>10.101808367931673</c:v>
                </c:pt>
                <c:pt idx="434">
                  <c:v>3.6118139321892158</c:v>
                </c:pt>
                <c:pt idx="435">
                  <c:v>2.8992660113731161</c:v>
                </c:pt>
                <c:pt idx="436">
                  <c:v>1.2571689652886715</c:v>
                </c:pt>
                <c:pt idx="437">
                  <c:v>0.72725721021697753</c:v>
                </c:pt>
                <c:pt idx="438">
                  <c:v>-0.15520930929863025</c:v>
                </c:pt>
                <c:pt idx="439">
                  <c:v>-1.8935449854183126</c:v>
                </c:pt>
                <c:pt idx="440">
                  <c:v>1.0155119494878964</c:v>
                </c:pt>
                <c:pt idx="441">
                  <c:v>1.6831206662897624</c:v>
                </c:pt>
                <c:pt idx="442">
                  <c:v>2.3606508877206887</c:v>
                </c:pt>
                <c:pt idx="443">
                  <c:v>3.6956796321099277</c:v>
                </c:pt>
                <c:pt idx="444">
                  <c:v>1.8690470673379234</c:v>
                </c:pt>
                <c:pt idx="445">
                  <c:v>-2.9954081351805257</c:v>
                </c:pt>
                <c:pt idx="446">
                  <c:v>0.20979652462887946</c:v>
                </c:pt>
                <c:pt idx="447">
                  <c:v>0.80504761011491988</c:v>
                </c:pt>
                <c:pt idx="448">
                  <c:v>2.1759416540092071</c:v>
                </c:pt>
                <c:pt idx="449">
                  <c:v>2.1650467839001322</c:v>
                </c:pt>
                <c:pt idx="450">
                  <c:v>3.0126836357003182</c:v>
                </c:pt>
                <c:pt idx="451">
                  <c:v>1.4505147056490995</c:v>
                </c:pt>
                <c:pt idx="452">
                  <c:v>2.3735277642273287</c:v>
                </c:pt>
                <c:pt idx="453">
                  <c:v>2.1776886085911826</c:v>
                </c:pt>
                <c:pt idx="454">
                  <c:v>2.0815638789667368</c:v>
                </c:pt>
                <c:pt idx="455">
                  <c:v>3.0396397519314533</c:v>
                </c:pt>
                <c:pt idx="456">
                  <c:v>3.6631503070841731</c:v>
                </c:pt>
                <c:pt idx="457">
                  <c:v>1.8674526748547178</c:v>
                </c:pt>
                <c:pt idx="458">
                  <c:v>0.11495979308851374</c:v>
                </c:pt>
                <c:pt idx="459">
                  <c:v>2.1406269607442567</c:v>
                </c:pt>
                <c:pt idx="460">
                  <c:v>2.1993558252433614</c:v>
                </c:pt>
                <c:pt idx="461">
                  <c:v>3.193618257087468</c:v>
                </c:pt>
                <c:pt idx="462">
                  <c:v>2.694870231131671</c:v>
                </c:pt>
                <c:pt idx="463">
                  <c:v>2.2281947622587852</c:v>
                </c:pt>
                <c:pt idx="464">
                  <c:v>2.9050933303624484</c:v>
                </c:pt>
                <c:pt idx="465">
                  <c:v>1.7230026586937197</c:v>
                </c:pt>
                <c:pt idx="466">
                  <c:v>0.8560736414629756</c:v>
                </c:pt>
                <c:pt idx="467">
                  <c:v>0.65270223201962785</c:v>
                </c:pt>
                <c:pt idx="468">
                  <c:v>0.75877278015795491</c:v>
                </c:pt>
                <c:pt idx="469">
                  <c:v>0.96405972382020944</c:v>
                </c:pt>
                <c:pt idx="470">
                  <c:v>0.398847609656521</c:v>
                </c:pt>
                <c:pt idx="471">
                  <c:v>-2.9306354994928041</c:v>
                </c:pt>
                <c:pt idx="472">
                  <c:v>-1.8511429139753222E-2</c:v>
                </c:pt>
                <c:pt idx="473">
                  <c:v>-1.4472951561417766</c:v>
                </c:pt>
                <c:pt idx="474">
                  <c:v>5.5378147420935475</c:v>
                </c:pt>
                <c:pt idx="475">
                  <c:v>0.19711667391584983</c:v>
                </c:pt>
                <c:pt idx="476">
                  <c:v>1.004683794414523</c:v>
                </c:pt>
                <c:pt idx="477">
                  <c:v>-3.1411371287955343</c:v>
                </c:pt>
                <c:pt idx="478">
                  <c:v>0.54529860378471751</c:v>
                </c:pt>
                <c:pt idx="479">
                  <c:v>-0.55611488830684708</c:v>
                </c:pt>
                <c:pt idx="480">
                  <c:v>-3.2526136467994106E-2</c:v>
                </c:pt>
                <c:pt idx="481">
                  <c:v>-7.6452262974235472</c:v>
                </c:pt>
                <c:pt idx="482">
                  <c:v>4.5281505320252036</c:v>
                </c:pt>
                <c:pt idx="483">
                  <c:v>5.5553990327182756</c:v>
                </c:pt>
                <c:pt idx="484">
                  <c:v>3.6476811547411883</c:v>
                </c:pt>
                <c:pt idx="485">
                  <c:v>9.4321142871736861</c:v>
                </c:pt>
                <c:pt idx="486">
                  <c:v>4.6629122091214743</c:v>
                </c:pt>
                <c:pt idx="487">
                  <c:v>2.3668947206509237</c:v>
                </c:pt>
                <c:pt idx="488">
                  <c:v>0.96752116867632965</c:v>
                </c:pt>
                <c:pt idx="489">
                  <c:v>6.3175113483098215</c:v>
                </c:pt>
                <c:pt idx="490">
                  <c:v>6.461764835356818</c:v>
                </c:pt>
                <c:pt idx="491">
                  <c:v>7.7304244113276619</c:v>
                </c:pt>
                <c:pt idx="492">
                  <c:v>-2.0625560280917892</c:v>
                </c:pt>
                <c:pt idx="493">
                  <c:v>-1.1773437325802072</c:v>
                </c:pt>
                <c:pt idx="494">
                  <c:v>-2.5329558464807778</c:v>
                </c:pt>
                <c:pt idx="495">
                  <c:v>-2.3451304613704762</c:v>
                </c:pt>
                <c:pt idx="496">
                  <c:v>-1.6879486361269984</c:v>
                </c:pt>
                <c:pt idx="497">
                  <c:v>-2.0295555861927186</c:v>
                </c:pt>
                <c:pt idx="498">
                  <c:v>-1.6525401226397363</c:v>
                </c:pt>
                <c:pt idx="499">
                  <c:v>-3.0926865071517624</c:v>
                </c:pt>
                <c:pt idx="500">
                  <c:v>-2.4055168021103981</c:v>
                </c:pt>
                <c:pt idx="501">
                  <c:v>-2.1847480848171825</c:v>
                </c:pt>
                <c:pt idx="502">
                  <c:v>-2.789702404524538</c:v>
                </c:pt>
                <c:pt idx="503">
                  <c:v>2.6044489641432009</c:v>
                </c:pt>
                <c:pt idx="504">
                  <c:v>3.2029999017922215</c:v>
                </c:pt>
                <c:pt idx="505">
                  <c:v>3.2408986006056164</c:v>
                </c:pt>
                <c:pt idx="506">
                  <c:v>3.0876109992613276</c:v>
                </c:pt>
                <c:pt idx="507">
                  <c:v>2.7452660709334173</c:v>
                </c:pt>
                <c:pt idx="508">
                  <c:v>10.087661385267019</c:v>
                </c:pt>
                <c:pt idx="509">
                  <c:v>3.0829504647050703</c:v>
                </c:pt>
                <c:pt idx="510">
                  <c:v>-0.39900274654126328</c:v>
                </c:pt>
                <c:pt idx="511">
                  <c:v>-7.6423823425864104</c:v>
                </c:pt>
                <c:pt idx="512">
                  <c:v>-4.7128936496673184</c:v>
                </c:pt>
                <c:pt idx="513">
                  <c:v>-2.8630778888492872</c:v>
                </c:pt>
                <c:pt idx="514">
                  <c:v>-4.609503044371202</c:v>
                </c:pt>
                <c:pt idx="515">
                  <c:v>-7.5785250090637115</c:v>
                </c:pt>
                <c:pt idx="516">
                  <c:v>-7.2820789539985737</c:v>
                </c:pt>
                <c:pt idx="517">
                  <c:v>-7.1883491107553015</c:v>
                </c:pt>
                <c:pt idx="518">
                  <c:v>-7.0151994196768035</c:v>
                </c:pt>
                <c:pt idx="519">
                  <c:v>-3.8466749817206605</c:v>
                </c:pt>
                <c:pt idx="520">
                  <c:v>-3.8725126054426333</c:v>
                </c:pt>
                <c:pt idx="521">
                  <c:v>-3.4350272366083163</c:v>
                </c:pt>
                <c:pt idx="522">
                  <c:v>-6.737725357482951</c:v>
                </c:pt>
                <c:pt idx="523">
                  <c:v>-6.7408012528321652</c:v>
                </c:pt>
                <c:pt idx="524">
                  <c:v>-3.1444568213832493</c:v>
                </c:pt>
                <c:pt idx="525">
                  <c:v>-0.45381441911227482</c:v>
                </c:pt>
                <c:pt idx="526">
                  <c:v>0.11301669659314441</c:v>
                </c:pt>
                <c:pt idx="527">
                  <c:v>-0.10916325905455677</c:v>
                </c:pt>
                <c:pt idx="528">
                  <c:v>2.3651333555745304</c:v>
                </c:pt>
                <c:pt idx="529">
                  <c:v>4.6832553525372385</c:v>
                </c:pt>
                <c:pt idx="530">
                  <c:v>4.575061779233403</c:v>
                </c:pt>
                <c:pt idx="531">
                  <c:v>-0.51303409056769256</c:v>
                </c:pt>
                <c:pt idx="532">
                  <c:v>7.9399087420263177</c:v>
                </c:pt>
                <c:pt idx="533">
                  <c:v>11.252228062072598</c:v>
                </c:pt>
                <c:pt idx="534">
                  <c:v>5.7613028029312341</c:v>
                </c:pt>
                <c:pt idx="535">
                  <c:v>1.4560286267576352</c:v>
                </c:pt>
                <c:pt idx="536">
                  <c:v>2.6596351420724758</c:v>
                </c:pt>
                <c:pt idx="537">
                  <c:v>0.52555054289260439</c:v>
                </c:pt>
                <c:pt idx="538">
                  <c:v>-0.72502815954028299</c:v>
                </c:pt>
                <c:pt idx="539">
                  <c:v>-1.5036261840854246</c:v>
                </c:pt>
                <c:pt idx="540">
                  <c:v>-1.6754261506511634</c:v>
                </c:pt>
                <c:pt idx="541">
                  <c:v>-2.4954536389101132</c:v>
                </c:pt>
                <c:pt idx="542">
                  <c:v>-2.5233613859013957</c:v>
                </c:pt>
                <c:pt idx="543">
                  <c:v>-2.3464835739617267</c:v>
                </c:pt>
                <c:pt idx="544">
                  <c:v>-2.3109592380857444</c:v>
                </c:pt>
                <c:pt idx="545">
                  <c:v>-2.2308902074888208</c:v>
                </c:pt>
                <c:pt idx="546">
                  <c:v>-6.6536500313226128</c:v>
                </c:pt>
                <c:pt idx="547">
                  <c:v>-1.798109113503692</c:v>
                </c:pt>
                <c:pt idx="548">
                  <c:v>-1.6742398287912472</c:v>
                </c:pt>
                <c:pt idx="549">
                  <c:v>-0.70409607075012615</c:v>
                </c:pt>
                <c:pt idx="550">
                  <c:v>-0.60787886121185597</c:v>
                </c:pt>
                <c:pt idx="551">
                  <c:v>0.46075186577829352</c:v>
                </c:pt>
                <c:pt idx="552">
                  <c:v>0.6166748262460886</c:v>
                </c:pt>
                <c:pt idx="553">
                  <c:v>-1.5243681957141104</c:v>
                </c:pt>
                <c:pt idx="554">
                  <c:v>0.23340814179307132</c:v>
                </c:pt>
                <c:pt idx="555">
                  <c:v>0.9412525039479972</c:v>
                </c:pt>
                <c:pt idx="556">
                  <c:v>0.74660331457888318</c:v>
                </c:pt>
                <c:pt idx="557">
                  <c:v>2.7879324881668577</c:v>
                </c:pt>
                <c:pt idx="558">
                  <c:v>-6.0964185475183369E-2</c:v>
                </c:pt>
                <c:pt idx="559">
                  <c:v>1.3194300477522027</c:v>
                </c:pt>
                <c:pt idx="560">
                  <c:v>1.9220469451984596</c:v>
                </c:pt>
                <c:pt idx="561">
                  <c:v>0.80877920243543233</c:v>
                </c:pt>
                <c:pt idx="562">
                  <c:v>1.323852911965165</c:v>
                </c:pt>
                <c:pt idx="563">
                  <c:v>0.20299192895167628</c:v>
                </c:pt>
                <c:pt idx="564">
                  <c:v>1.4353494150820914</c:v>
                </c:pt>
                <c:pt idx="565">
                  <c:v>8.7516246198053942</c:v>
                </c:pt>
                <c:pt idx="566">
                  <c:v>8.7005855489844031</c:v>
                </c:pt>
                <c:pt idx="567">
                  <c:v>5.8657237531802133</c:v>
                </c:pt>
                <c:pt idx="568">
                  <c:v>8.5649445551046988</c:v>
                </c:pt>
                <c:pt idx="569">
                  <c:v>7.7511112015649939</c:v>
                </c:pt>
                <c:pt idx="570">
                  <c:v>-1.8067014260516268</c:v>
                </c:pt>
                <c:pt idx="571">
                  <c:v>-2.8101167909839906</c:v>
                </c:pt>
                <c:pt idx="572">
                  <c:v>-3.5003098634409069</c:v>
                </c:pt>
                <c:pt idx="573">
                  <c:v>-2.0305553786354049</c:v>
                </c:pt>
                <c:pt idx="574">
                  <c:v>-1.3894843254596381</c:v>
                </c:pt>
                <c:pt idx="575">
                  <c:v>-1.9139159090419542</c:v>
                </c:pt>
                <c:pt idx="576">
                  <c:v>-1.4204176402764097</c:v>
                </c:pt>
                <c:pt idx="577">
                  <c:v>-1.1005493357136458</c:v>
                </c:pt>
                <c:pt idx="578">
                  <c:v>0.900282085022303</c:v>
                </c:pt>
                <c:pt idx="579">
                  <c:v>-0.63988428047730694</c:v>
                </c:pt>
                <c:pt idx="580">
                  <c:v>0.2666067933403436</c:v>
                </c:pt>
                <c:pt idx="581">
                  <c:v>-4.6439166559191047</c:v>
                </c:pt>
                <c:pt idx="582">
                  <c:v>-3.8544186445466311</c:v>
                </c:pt>
                <c:pt idx="583">
                  <c:v>-4.502272645050228</c:v>
                </c:pt>
                <c:pt idx="584">
                  <c:v>-4.1189834671680732</c:v>
                </c:pt>
                <c:pt idx="585">
                  <c:v>4.4669446815040539</c:v>
                </c:pt>
                <c:pt idx="586">
                  <c:v>1.8523274767847537</c:v>
                </c:pt>
                <c:pt idx="587">
                  <c:v>-0.30285559664413464</c:v>
                </c:pt>
                <c:pt idx="588">
                  <c:v>-6.690558364418087</c:v>
                </c:pt>
                <c:pt idx="589">
                  <c:v>-1.89081387341825</c:v>
                </c:pt>
                <c:pt idx="590">
                  <c:v>-1.4991975373654096</c:v>
                </c:pt>
                <c:pt idx="591">
                  <c:v>-5.355899777345063</c:v>
                </c:pt>
                <c:pt idx="592">
                  <c:v>-4.9646595070312758</c:v>
                </c:pt>
                <c:pt idx="593">
                  <c:v>-5.4614404672324435</c:v>
                </c:pt>
                <c:pt idx="594">
                  <c:v>7.2201844218211351</c:v>
                </c:pt>
                <c:pt idx="595">
                  <c:v>5.3155376751238679</c:v>
                </c:pt>
                <c:pt idx="596">
                  <c:v>3.5384896341716732</c:v>
                </c:pt>
                <c:pt idx="597">
                  <c:v>4.2623896529111702</c:v>
                </c:pt>
                <c:pt idx="598">
                  <c:v>2.6430404391989217</c:v>
                </c:pt>
                <c:pt idx="599">
                  <c:v>1.2288368823604858</c:v>
                </c:pt>
                <c:pt idx="600">
                  <c:v>-0.19597345664923435</c:v>
                </c:pt>
                <c:pt idx="601">
                  <c:v>-2.2104660597922479</c:v>
                </c:pt>
                <c:pt idx="602">
                  <c:v>1.1222086111102332</c:v>
                </c:pt>
                <c:pt idx="603">
                  <c:v>2.2219295956015501</c:v>
                </c:pt>
                <c:pt idx="604">
                  <c:v>1.73756965658116</c:v>
                </c:pt>
                <c:pt idx="605">
                  <c:v>1.134606033813631</c:v>
                </c:pt>
                <c:pt idx="606">
                  <c:v>2.5357311700342078</c:v>
                </c:pt>
                <c:pt idx="607">
                  <c:v>2.4190690682417779</c:v>
                </c:pt>
                <c:pt idx="608">
                  <c:v>2.7926128636096048</c:v>
                </c:pt>
                <c:pt idx="609">
                  <c:v>2.8764279447010859</c:v>
                </c:pt>
                <c:pt idx="610">
                  <c:v>2.3356508071422888</c:v>
                </c:pt>
                <c:pt idx="611">
                  <c:v>2.1547188653021268</c:v>
                </c:pt>
                <c:pt idx="612">
                  <c:v>2.4227709950030425</c:v>
                </c:pt>
                <c:pt idx="613">
                  <c:v>8.2672903547949019</c:v>
                </c:pt>
                <c:pt idx="614">
                  <c:v>7.5625539305400968</c:v>
                </c:pt>
                <c:pt idx="615">
                  <c:v>7.4878320899628701</c:v>
                </c:pt>
                <c:pt idx="616">
                  <c:v>7.0694391861274113</c:v>
                </c:pt>
                <c:pt idx="617">
                  <c:v>-0.23586644923627328</c:v>
                </c:pt>
                <c:pt idx="618">
                  <c:v>-0.74665116094735018</c:v>
                </c:pt>
                <c:pt idx="619">
                  <c:v>-2.7348981909631251</c:v>
                </c:pt>
                <c:pt idx="620">
                  <c:v>-2.1150023676691938</c:v>
                </c:pt>
                <c:pt idx="621">
                  <c:v>-1.9329452437883317</c:v>
                </c:pt>
                <c:pt idx="622">
                  <c:v>-6.2681813801061415</c:v>
                </c:pt>
                <c:pt idx="623">
                  <c:v>-1.2679808708988076</c:v>
                </c:pt>
                <c:pt idx="624">
                  <c:v>-0.68085038972430556</c:v>
                </c:pt>
                <c:pt idx="625">
                  <c:v>-5.7191973544730548</c:v>
                </c:pt>
                <c:pt idx="626">
                  <c:v>-6.403657417526988</c:v>
                </c:pt>
                <c:pt idx="627">
                  <c:v>-3.1352355129614939</c:v>
                </c:pt>
                <c:pt idx="628">
                  <c:v>-2.8640436930618005</c:v>
                </c:pt>
                <c:pt idx="629">
                  <c:v>-2.8695288241120847</c:v>
                </c:pt>
                <c:pt idx="630">
                  <c:v>-2.6435276769534233</c:v>
                </c:pt>
                <c:pt idx="631">
                  <c:v>-2.8934543442311136</c:v>
                </c:pt>
                <c:pt idx="632">
                  <c:v>-2.5397929729874331</c:v>
                </c:pt>
                <c:pt idx="633">
                  <c:v>-1.5631070635042077</c:v>
                </c:pt>
                <c:pt idx="634">
                  <c:v>-1.7708180317549369</c:v>
                </c:pt>
                <c:pt idx="635">
                  <c:v>-5.5590883315143547</c:v>
                </c:pt>
                <c:pt idx="636">
                  <c:v>-1.8085360340213088</c:v>
                </c:pt>
                <c:pt idx="637">
                  <c:v>-1.2597482869269188</c:v>
                </c:pt>
                <c:pt idx="638">
                  <c:v>-1.6794933101224325</c:v>
                </c:pt>
                <c:pt idx="639">
                  <c:v>-0.24859253460644432</c:v>
                </c:pt>
                <c:pt idx="640">
                  <c:v>-0.4534787669089847</c:v>
                </c:pt>
                <c:pt idx="641">
                  <c:v>-6.2435187456068508</c:v>
                </c:pt>
                <c:pt idx="642">
                  <c:v>-2.193598289288845</c:v>
                </c:pt>
                <c:pt idx="643">
                  <c:v>-1.7303637442036031</c:v>
                </c:pt>
                <c:pt idx="644">
                  <c:v>-0.63118372591851613</c:v>
                </c:pt>
                <c:pt idx="645">
                  <c:v>-1.0036607902457659</c:v>
                </c:pt>
                <c:pt idx="646">
                  <c:v>-0.33297348477893746</c:v>
                </c:pt>
                <c:pt idx="647">
                  <c:v>-1.4413259550411135</c:v>
                </c:pt>
                <c:pt idx="648">
                  <c:v>-1.6357901526380274</c:v>
                </c:pt>
                <c:pt idx="649">
                  <c:v>5.4558061675154503</c:v>
                </c:pt>
                <c:pt idx="650">
                  <c:v>1.2977163322018057</c:v>
                </c:pt>
                <c:pt idx="651">
                  <c:v>3.3555396107557889</c:v>
                </c:pt>
                <c:pt idx="652">
                  <c:v>3.4782898073843103</c:v>
                </c:pt>
                <c:pt idx="653">
                  <c:v>3.3702047707615601</c:v>
                </c:pt>
                <c:pt idx="654">
                  <c:v>3.4373351610771312</c:v>
                </c:pt>
                <c:pt idx="655">
                  <c:v>3.7065857701458116</c:v>
                </c:pt>
                <c:pt idx="656">
                  <c:v>1.4064568316281718</c:v>
                </c:pt>
                <c:pt idx="657">
                  <c:v>3.9200709031681868</c:v>
                </c:pt>
                <c:pt idx="658">
                  <c:v>3.8836259323745588</c:v>
                </c:pt>
                <c:pt idx="659">
                  <c:v>4.1428502453709353</c:v>
                </c:pt>
                <c:pt idx="660">
                  <c:v>4.0189040467147619</c:v>
                </c:pt>
                <c:pt idx="661">
                  <c:v>5.3486282253620923</c:v>
                </c:pt>
                <c:pt idx="662">
                  <c:v>4.2546642989585912</c:v>
                </c:pt>
                <c:pt idx="663">
                  <c:v>4.336935069774813</c:v>
                </c:pt>
                <c:pt idx="664">
                  <c:v>-3.2522500943154209</c:v>
                </c:pt>
                <c:pt idx="665">
                  <c:v>-1.4061997339446282</c:v>
                </c:pt>
                <c:pt idx="666">
                  <c:v>-6.8564944524412557</c:v>
                </c:pt>
                <c:pt idx="667">
                  <c:v>4.371710270756453</c:v>
                </c:pt>
                <c:pt idx="668">
                  <c:v>2.0151219303137968</c:v>
                </c:pt>
                <c:pt idx="669">
                  <c:v>-4.3973093311371638</c:v>
                </c:pt>
                <c:pt idx="670">
                  <c:v>4.8390740400759427</c:v>
                </c:pt>
                <c:pt idx="671">
                  <c:v>2.2461564597945247</c:v>
                </c:pt>
                <c:pt idx="672">
                  <c:v>-0.49200081965878573</c:v>
                </c:pt>
                <c:pt idx="673">
                  <c:v>2.9300005661928026</c:v>
                </c:pt>
                <c:pt idx="674">
                  <c:v>0.30626488284218883</c:v>
                </c:pt>
                <c:pt idx="675">
                  <c:v>-2.0803152317666509</c:v>
                </c:pt>
                <c:pt idx="676">
                  <c:v>-2.9409363587515176</c:v>
                </c:pt>
                <c:pt idx="677">
                  <c:v>-2.6766500778206583</c:v>
                </c:pt>
                <c:pt idx="678">
                  <c:v>-2.4554617539478745</c:v>
                </c:pt>
                <c:pt idx="679">
                  <c:v>-2.1804650663486269</c:v>
                </c:pt>
                <c:pt idx="680">
                  <c:v>-1.902792795806751</c:v>
                </c:pt>
                <c:pt idx="681">
                  <c:v>-1.9539194949292664</c:v>
                </c:pt>
                <c:pt idx="682">
                  <c:v>-3.7447353253084912</c:v>
                </c:pt>
                <c:pt idx="683">
                  <c:v>-1.6527148013594635</c:v>
                </c:pt>
                <c:pt idx="684">
                  <c:v>-4.682747294913856</c:v>
                </c:pt>
                <c:pt idx="685">
                  <c:v>-1.3530877752333277</c:v>
                </c:pt>
                <c:pt idx="686">
                  <c:v>-0.43675953246990729</c:v>
                </c:pt>
                <c:pt idx="687">
                  <c:v>0.65675400050805066</c:v>
                </c:pt>
                <c:pt idx="688">
                  <c:v>-1.1154371968117014</c:v>
                </c:pt>
                <c:pt idx="689">
                  <c:v>-1.0932975226090902</c:v>
                </c:pt>
                <c:pt idx="690">
                  <c:v>-0.77384949663395319</c:v>
                </c:pt>
                <c:pt idx="691">
                  <c:v>-2.256092402738906</c:v>
                </c:pt>
                <c:pt idx="692">
                  <c:v>6.4473461457722667</c:v>
                </c:pt>
                <c:pt idx="693">
                  <c:v>7.7532084256128453</c:v>
                </c:pt>
                <c:pt idx="694">
                  <c:v>6.3949151527615218</c:v>
                </c:pt>
                <c:pt idx="695">
                  <c:v>4.6431798040180778</c:v>
                </c:pt>
                <c:pt idx="696">
                  <c:v>0.17825448919615125</c:v>
                </c:pt>
                <c:pt idx="697">
                  <c:v>-1.9107143512725755</c:v>
                </c:pt>
                <c:pt idx="698">
                  <c:v>-2.4930023784075432</c:v>
                </c:pt>
                <c:pt idx="699">
                  <c:v>-4.2233357988119744</c:v>
                </c:pt>
                <c:pt idx="700">
                  <c:v>-3.5056843782253893</c:v>
                </c:pt>
                <c:pt idx="701">
                  <c:v>-0.26363048164977293</c:v>
                </c:pt>
                <c:pt idx="702">
                  <c:v>-0.36084242270107081</c:v>
                </c:pt>
                <c:pt idx="703">
                  <c:v>2.941473840663944</c:v>
                </c:pt>
                <c:pt idx="704">
                  <c:v>-1.0298408132979964</c:v>
                </c:pt>
                <c:pt idx="705">
                  <c:v>2.8802950711306483</c:v>
                </c:pt>
                <c:pt idx="706">
                  <c:v>-0.11668230350128521</c:v>
                </c:pt>
                <c:pt idx="707">
                  <c:v>0.88181885670202365</c:v>
                </c:pt>
                <c:pt idx="708">
                  <c:v>-3.7964930357465565E-2</c:v>
                </c:pt>
                <c:pt idx="709">
                  <c:v>1.0873447986215521</c:v>
                </c:pt>
                <c:pt idx="710">
                  <c:v>2.8040907538338322</c:v>
                </c:pt>
                <c:pt idx="711">
                  <c:v>2.4315524499523158</c:v>
                </c:pt>
                <c:pt idx="712">
                  <c:v>1.838243725923554</c:v>
                </c:pt>
                <c:pt idx="713">
                  <c:v>5.5415764921080859</c:v>
                </c:pt>
                <c:pt idx="714">
                  <c:v>5.5184521435422855</c:v>
                </c:pt>
                <c:pt idx="715">
                  <c:v>3.2961668042486321</c:v>
                </c:pt>
                <c:pt idx="716">
                  <c:v>3.3548098772058377</c:v>
                </c:pt>
                <c:pt idx="717">
                  <c:v>0.27570473407204044</c:v>
                </c:pt>
                <c:pt idx="718">
                  <c:v>1.9280463253773692</c:v>
                </c:pt>
                <c:pt idx="719">
                  <c:v>1.7852301662890715</c:v>
                </c:pt>
                <c:pt idx="720">
                  <c:v>1.3328408263852511</c:v>
                </c:pt>
                <c:pt idx="721">
                  <c:v>0.95205375227175826</c:v>
                </c:pt>
                <c:pt idx="722">
                  <c:v>2.6849707079471234</c:v>
                </c:pt>
                <c:pt idx="723">
                  <c:v>-0.62122317913609459</c:v>
                </c:pt>
                <c:pt idx="724">
                  <c:v>-0.646299358220499</c:v>
                </c:pt>
                <c:pt idx="725">
                  <c:v>-0.73779075611146949</c:v>
                </c:pt>
                <c:pt idx="726">
                  <c:v>1.9010752065452032</c:v>
                </c:pt>
                <c:pt idx="727">
                  <c:v>2.605903678835146</c:v>
                </c:pt>
                <c:pt idx="728">
                  <c:v>0.18624297719822178</c:v>
                </c:pt>
                <c:pt idx="729">
                  <c:v>2.5898718890526955</c:v>
                </c:pt>
                <c:pt idx="730">
                  <c:v>7.7937141436855351</c:v>
                </c:pt>
                <c:pt idx="731">
                  <c:v>9.2686543660709813</c:v>
                </c:pt>
                <c:pt idx="732">
                  <c:v>0.87179132221095879</c:v>
                </c:pt>
                <c:pt idx="733">
                  <c:v>1.5558788308601439</c:v>
                </c:pt>
                <c:pt idx="734">
                  <c:v>3.1252393197794945</c:v>
                </c:pt>
                <c:pt idx="735">
                  <c:v>2.9213461384185586</c:v>
                </c:pt>
                <c:pt idx="736">
                  <c:v>2.9044984021505988</c:v>
                </c:pt>
                <c:pt idx="737">
                  <c:v>3.0523939460662639</c:v>
                </c:pt>
                <c:pt idx="738">
                  <c:v>2.6740471894735012</c:v>
                </c:pt>
                <c:pt idx="739">
                  <c:v>2.7852371786358714</c:v>
                </c:pt>
                <c:pt idx="740">
                  <c:v>3.9414178193485974</c:v>
                </c:pt>
                <c:pt idx="741">
                  <c:v>3.7796702257302761</c:v>
                </c:pt>
                <c:pt idx="742">
                  <c:v>2.4010052816574383</c:v>
                </c:pt>
                <c:pt idx="743">
                  <c:v>2.541238300453514</c:v>
                </c:pt>
                <c:pt idx="744">
                  <c:v>0.31175356894856687</c:v>
                </c:pt>
                <c:pt idx="745">
                  <c:v>2.6399728562853699</c:v>
                </c:pt>
                <c:pt idx="746">
                  <c:v>3.9412617840905728</c:v>
                </c:pt>
                <c:pt idx="747">
                  <c:v>2.7371145836247641</c:v>
                </c:pt>
                <c:pt idx="748">
                  <c:v>-0.34064796111298373</c:v>
                </c:pt>
                <c:pt idx="749">
                  <c:v>-0.60546664172444353</c:v>
                </c:pt>
                <c:pt idx="750">
                  <c:v>-0.39712741707837951</c:v>
                </c:pt>
                <c:pt idx="751">
                  <c:v>-0.6817926794574739</c:v>
                </c:pt>
                <c:pt idx="752">
                  <c:v>-1.2494893007838199</c:v>
                </c:pt>
                <c:pt idx="753">
                  <c:v>6.8531682810347355E-2</c:v>
                </c:pt>
                <c:pt idx="754">
                  <c:v>6.3777904291754728E-2</c:v>
                </c:pt>
                <c:pt idx="755">
                  <c:v>-3.5185748586191772</c:v>
                </c:pt>
                <c:pt idx="756">
                  <c:v>-1.9146383479287439</c:v>
                </c:pt>
                <c:pt idx="757">
                  <c:v>-2.0643534194112285</c:v>
                </c:pt>
                <c:pt idx="758">
                  <c:v>-1.6904089218515175</c:v>
                </c:pt>
                <c:pt idx="759">
                  <c:v>-1.6060752247084256</c:v>
                </c:pt>
                <c:pt idx="760">
                  <c:v>-1.5408371417196067</c:v>
                </c:pt>
                <c:pt idx="761">
                  <c:v>-1.4337927359017888</c:v>
                </c:pt>
                <c:pt idx="762">
                  <c:v>-1.2817725202567438</c:v>
                </c:pt>
                <c:pt idx="763">
                  <c:v>-7.2333703401637379</c:v>
                </c:pt>
                <c:pt idx="764">
                  <c:v>-7.4080947720895605</c:v>
                </c:pt>
                <c:pt idx="765">
                  <c:v>-3.0679132927703678</c:v>
                </c:pt>
                <c:pt idx="766">
                  <c:v>-4.7288740660304933</c:v>
                </c:pt>
                <c:pt idx="767">
                  <c:v>-4.9081719060488576</c:v>
                </c:pt>
                <c:pt idx="768">
                  <c:v>-5.3305912897875984</c:v>
                </c:pt>
                <c:pt idx="769">
                  <c:v>-6.0573664843605455</c:v>
                </c:pt>
                <c:pt idx="770">
                  <c:v>-6.6473267291582276</c:v>
                </c:pt>
                <c:pt idx="771">
                  <c:v>-6.3812949872581486</c:v>
                </c:pt>
                <c:pt idx="772">
                  <c:v>-6.3776021673234915</c:v>
                </c:pt>
                <c:pt idx="773">
                  <c:v>-5.5849162031035702</c:v>
                </c:pt>
                <c:pt idx="774">
                  <c:v>-5.6940500995852501</c:v>
                </c:pt>
                <c:pt idx="775">
                  <c:v>-4.9964616394165127</c:v>
                </c:pt>
                <c:pt idx="776">
                  <c:v>-4.5036015544317376</c:v>
                </c:pt>
                <c:pt idx="777">
                  <c:v>-4.7878787636752538</c:v>
                </c:pt>
                <c:pt idx="778">
                  <c:v>-1.9282520578757381</c:v>
                </c:pt>
                <c:pt idx="779">
                  <c:v>-1.2933307928990092</c:v>
                </c:pt>
                <c:pt idx="780">
                  <c:v>-1.6048683195377786</c:v>
                </c:pt>
                <c:pt idx="781">
                  <c:v>-2.528800844387102</c:v>
                </c:pt>
                <c:pt idx="782">
                  <c:v>1.7022298963502522</c:v>
                </c:pt>
                <c:pt idx="783">
                  <c:v>-2.3143367728731561</c:v>
                </c:pt>
                <c:pt idx="784">
                  <c:v>-2.0527847690737553</c:v>
                </c:pt>
                <c:pt idx="785">
                  <c:v>-1.0318358410626434</c:v>
                </c:pt>
                <c:pt idx="786">
                  <c:v>-0.21671829706513959</c:v>
                </c:pt>
                <c:pt idx="787">
                  <c:v>-0.20906997259454685</c:v>
                </c:pt>
                <c:pt idx="788">
                  <c:v>8.7449308345932592E-2</c:v>
                </c:pt>
                <c:pt idx="789">
                  <c:v>0.89300247239788666</c:v>
                </c:pt>
                <c:pt idx="790">
                  <c:v>0.73686090589439091</c:v>
                </c:pt>
                <c:pt idx="791">
                  <c:v>-7.5088128448023177</c:v>
                </c:pt>
                <c:pt idx="792">
                  <c:v>-7.6643240346693435</c:v>
                </c:pt>
                <c:pt idx="793">
                  <c:v>-7.6531845477348179</c:v>
                </c:pt>
                <c:pt idx="794">
                  <c:v>-7.8629040355233109</c:v>
                </c:pt>
                <c:pt idx="795">
                  <c:v>-7.9264314949441257</c:v>
                </c:pt>
                <c:pt idx="796">
                  <c:v>-8.7021872579047077</c:v>
                </c:pt>
                <c:pt idx="797">
                  <c:v>-8.4878260868808475</c:v>
                </c:pt>
                <c:pt idx="798">
                  <c:v>-5.894460404437039</c:v>
                </c:pt>
                <c:pt idx="799">
                  <c:v>-4.9696112652209692</c:v>
                </c:pt>
                <c:pt idx="800">
                  <c:v>0.30978345999503948</c:v>
                </c:pt>
                <c:pt idx="801">
                  <c:v>0.84434337570365114</c:v>
                </c:pt>
                <c:pt idx="802">
                  <c:v>3.7222013234413449</c:v>
                </c:pt>
                <c:pt idx="803">
                  <c:v>0.27870618825582472</c:v>
                </c:pt>
                <c:pt idx="804">
                  <c:v>1.2060060499555161</c:v>
                </c:pt>
                <c:pt idx="805">
                  <c:v>2.8624894242849699</c:v>
                </c:pt>
                <c:pt idx="806">
                  <c:v>-1.2395846704998685</c:v>
                </c:pt>
                <c:pt idx="807">
                  <c:v>0.45541274173629415</c:v>
                </c:pt>
                <c:pt idx="808">
                  <c:v>-2.7731541395935078</c:v>
                </c:pt>
                <c:pt idx="809">
                  <c:v>-1.9903278014029011</c:v>
                </c:pt>
                <c:pt idx="810">
                  <c:v>-6.1517132143029096</c:v>
                </c:pt>
                <c:pt idx="811">
                  <c:v>-4.0195907373409732</c:v>
                </c:pt>
                <c:pt idx="812">
                  <c:v>-3.9725819025041913</c:v>
                </c:pt>
                <c:pt idx="813">
                  <c:v>2.9222311407243331</c:v>
                </c:pt>
                <c:pt idx="814">
                  <c:v>-0.43619942589856375</c:v>
                </c:pt>
                <c:pt idx="815">
                  <c:v>1.1677055555826188</c:v>
                </c:pt>
                <c:pt idx="816">
                  <c:v>-6.6131000412794894</c:v>
                </c:pt>
                <c:pt idx="817">
                  <c:v>0.77334815400586809</c:v>
                </c:pt>
                <c:pt idx="818">
                  <c:v>-0.4958314064175508</c:v>
                </c:pt>
                <c:pt idx="819">
                  <c:v>-2.7398128332531018</c:v>
                </c:pt>
                <c:pt idx="820">
                  <c:v>-1.1643224780920063</c:v>
                </c:pt>
                <c:pt idx="821">
                  <c:v>0.23312776063051752</c:v>
                </c:pt>
                <c:pt idx="822">
                  <c:v>0.4239763784904978</c:v>
                </c:pt>
                <c:pt idx="823">
                  <c:v>0.31063073240236883</c:v>
                </c:pt>
                <c:pt idx="824">
                  <c:v>0.19084223952753032</c:v>
                </c:pt>
                <c:pt idx="825">
                  <c:v>0.10084565777257443</c:v>
                </c:pt>
                <c:pt idx="826">
                  <c:v>0.48771417461583644</c:v>
                </c:pt>
                <c:pt idx="827">
                  <c:v>0.36793939196324049</c:v>
                </c:pt>
                <c:pt idx="828">
                  <c:v>1.2237051510488532</c:v>
                </c:pt>
                <c:pt idx="829">
                  <c:v>-1.8766603234766044</c:v>
                </c:pt>
                <c:pt idx="830">
                  <c:v>6.9327537179842595</c:v>
                </c:pt>
                <c:pt idx="831">
                  <c:v>6.3292373434573044</c:v>
                </c:pt>
                <c:pt idx="832">
                  <c:v>3.7839737502321213</c:v>
                </c:pt>
                <c:pt idx="833">
                  <c:v>3.9429823986448564</c:v>
                </c:pt>
                <c:pt idx="834">
                  <c:v>4.8723166482872333</c:v>
                </c:pt>
                <c:pt idx="835">
                  <c:v>5.1445766849750951</c:v>
                </c:pt>
                <c:pt idx="836">
                  <c:v>-4.43450251891029</c:v>
                </c:pt>
                <c:pt idx="837">
                  <c:v>-5.4015835012396494</c:v>
                </c:pt>
                <c:pt idx="838">
                  <c:v>-5.1478248611271669</c:v>
                </c:pt>
                <c:pt idx="839">
                  <c:v>-12.077033703647414</c:v>
                </c:pt>
                <c:pt idx="840">
                  <c:v>-3.6962111827003699</c:v>
                </c:pt>
                <c:pt idx="841">
                  <c:v>-2.982345550196094</c:v>
                </c:pt>
                <c:pt idx="842">
                  <c:v>9.9715235632733643E-2</c:v>
                </c:pt>
                <c:pt idx="843">
                  <c:v>0.28851483089020941</c:v>
                </c:pt>
                <c:pt idx="844">
                  <c:v>1.9755290936789054</c:v>
                </c:pt>
                <c:pt idx="845">
                  <c:v>1.9369743374408601</c:v>
                </c:pt>
                <c:pt idx="846">
                  <c:v>2.736762421932863</c:v>
                </c:pt>
                <c:pt idx="847">
                  <c:v>3.1713498012344687</c:v>
                </c:pt>
                <c:pt idx="848">
                  <c:v>-3.1996337173090557</c:v>
                </c:pt>
                <c:pt idx="849">
                  <c:v>-2.6316380303537077</c:v>
                </c:pt>
                <c:pt idx="850">
                  <c:v>5.5183148971080245</c:v>
                </c:pt>
                <c:pt idx="851">
                  <c:v>-0.88497435311782902</c:v>
                </c:pt>
                <c:pt idx="852">
                  <c:v>-2.0857594883989772</c:v>
                </c:pt>
                <c:pt idx="853">
                  <c:v>-3.771871915219978</c:v>
                </c:pt>
                <c:pt idx="854">
                  <c:v>-3.7595619222763301</c:v>
                </c:pt>
                <c:pt idx="855">
                  <c:v>-3.9768779854712952</c:v>
                </c:pt>
                <c:pt idx="856">
                  <c:v>-3.9638426422693263</c:v>
                </c:pt>
                <c:pt idx="857">
                  <c:v>-2.1416500194665735</c:v>
                </c:pt>
                <c:pt idx="858">
                  <c:v>-5.2605332074510995</c:v>
                </c:pt>
                <c:pt idx="859">
                  <c:v>-2.7957651542709185</c:v>
                </c:pt>
                <c:pt idx="860">
                  <c:v>-4.6102350316074077</c:v>
                </c:pt>
                <c:pt idx="861">
                  <c:v>-5.0629501265397909</c:v>
                </c:pt>
                <c:pt idx="862">
                  <c:v>-7.1574009911434819</c:v>
                </c:pt>
                <c:pt idx="863">
                  <c:v>1.0977456574016264</c:v>
                </c:pt>
                <c:pt idx="864">
                  <c:v>2.8867840239767024</c:v>
                </c:pt>
                <c:pt idx="865">
                  <c:v>-5.9514134121281925</c:v>
                </c:pt>
                <c:pt idx="866">
                  <c:v>-6.0549100040229149</c:v>
                </c:pt>
                <c:pt idx="867">
                  <c:v>-6.0059187699116174</c:v>
                </c:pt>
                <c:pt idx="868">
                  <c:v>-5.3346856719326086</c:v>
                </c:pt>
                <c:pt idx="869">
                  <c:v>-4.6300119148483443</c:v>
                </c:pt>
                <c:pt idx="870">
                  <c:v>-1.0905447274040472</c:v>
                </c:pt>
                <c:pt idx="871">
                  <c:v>-0.97492553392840997</c:v>
                </c:pt>
                <c:pt idx="872">
                  <c:v>4.1750335819489504</c:v>
                </c:pt>
                <c:pt idx="873">
                  <c:v>3.661377077061907</c:v>
                </c:pt>
                <c:pt idx="874">
                  <c:v>8.6752377881975953</c:v>
                </c:pt>
                <c:pt idx="875">
                  <c:v>5.9473675417692187</c:v>
                </c:pt>
                <c:pt idx="876">
                  <c:v>-6.4438196936111112</c:v>
                </c:pt>
                <c:pt idx="877">
                  <c:v>3.791138302957898</c:v>
                </c:pt>
                <c:pt idx="878">
                  <c:v>-3.6427057749460925</c:v>
                </c:pt>
                <c:pt idx="879">
                  <c:v>1.1390702721159509</c:v>
                </c:pt>
                <c:pt idx="880">
                  <c:v>-2.6551428368102155</c:v>
                </c:pt>
                <c:pt idx="881">
                  <c:v>-1.6849195441117182</c:v>
                </c:pt>
                <c:pt idx="882">
                  <c:v>2.5368276245517634</c:v>
                </c:pt>
                <c:pt idx="883">
                  <c:v>-0.80744182586300861</c:v>
                </c:pt>
                <c:pt idx="884">
                  <c:v>-1.1798537950538397</c:v>
                </c:pt>
                <c:pt idx="885">
                  <c:v>0.60335667078872302</c:v>
                </c:pt>
                <c:pt idx="886">
                  <c:v>-3.7170425959532709</c:v>
                </c:pt>
                <c:pt idx="887">
                  <c:v>0.32760046147665522</c:v>
                </c:pt>
                <c:pt idx="888">
                  <c:v>-0.71926514318210066</c:v>
                </c:pt>
                <c:pt idx="889">
                  <c:v>6.4994964502730734E-2</c:v>
                </c:pt>
                <c:pt idx="890">
                  <c:v>-0.94973100152467149</c:v>
                </c:pt>
                <c:pt idx="891">
                  <c:v>-0.90621266582728532</c:v>
                </c:pt>
                <c:pt idx="892">
                  <c:v>-0.98898205647693416</c:v>
                </c:pt>
                <c:pt idx="893">
                  <c:v>-1.2238269684358858</c:v>
                </c:pt>
                <c:pt idx="894">
                  <c:v>7.2969365164447</c:v>
                </c:pt>
                <c:pt idx="895">
                  <c:v>2.4422954666994201</c:v>
                </c:pt>
                <c:pt idx="896">
                  <c:v>-0.98554828710455478</c:v>
                </c:pt>
                <c:pt idx="897">
                  <c:v>-1.6991038202598201</c:v>
                </c:pt>
                <c:pt idx="898">
                  <c:v>-3.4760401936159337</c:v>
                </c:pt>
                <c:pt idx="899">
                  <c:v>-2.7449267564357109</c:v>
                </c:pt>
                <c:pt idx="900">
                  <c:v>-10.137467402563287</c:v>
                </c:pt>
                <c:pt idx="901">
                  <c:v>-2.6844006865283681</c:v>
                </c:pt>
                <c:pt idx="902">
                  <c:v>4.7214209629797867E-2</c:v>
                </c:pt>
                <c:pt idx="903">
                  <c:v>-0.9194566845077885</c:v>
                </c:pt>
                <c:pt idx="904">
                  <c:v>-0.42364430708168432</c:v>
                </c:pt>
                <c:pt idx="905">
                  <c:v>-0.79076213448139854</c:v>
                </c:pt>
                <c:pt idx="906">
                  <c:v>-0.84158133286603365</c:v>
                </c:pt>
                <c:pt idx="907">
                  <c:v>-10.238358105940417</c:v>
                </c:pt>
                <c:pt idx="908">
                  <c:v>-1.2764020584137974</c:v>
                </c:pt>
                <c:pt idx="909">
                  <c:v>-1.3437784243199837</c:v>
                </c:pt>
                <c:pt idx="910">
                  <c:v>-11.071636005750458</c:v>
                </c:pt>
                <c:pt idx="911">
                  <c:v>1.2664330489339608</c:v>
                </c:pt>
                <c:pt idx="912">
                  <c:v>1.7256216841540748</c:v>
                </c:pt>
                <c:pt idx="913">
                  <c:v>1.747849348554102</c:v>
                </c:pt>
                <c:pt idx="914">
                  <c:v>-0.34098655600803141</c:v>
                </c:pt>
                <c:pt idx="915">
                  <c:v>1.7257305250947845</c:v>
                </c:pt>
                <c:pt idx="916">
                  <c:v>1.6567178164082437</c:v>
                </c:pt>
                <c:pt idx="917">
                  <c:v>1.7196938228189897</c:v>
                </c:pt>
                <c:pt idx="918">
                  <c:v>1.9890501245272052</c:v>
                </c:pt>
                <c:pt idx="919">
                  <c:v>1.6954522643406105</c:v>
                </c:pt>
                <c:pt idx="920">
                  <c:v>2.3291125319554773</c:v>
                </c:pt>
                <c:pt idx="921">
                  <c:v>1.4899352303679378</c:v>
                </c:pt>
                <c:pt idx="922">
                  <c:v>1.9968522912662359</c:v>
                </c:pt>
                <c:pt idx="923">
                  <c:v>-0.13625334510883566</c:v>
                </c:pt>
                <c:pt idx="924">
                  <c:v>2.0166610697952367</c:v>
                </c:pt>
                <c:pt idx="925">
                  <c:v>2.3220653878012087</c:v>
                </c:pt>
                <c:pt idx="926">
                  <c:v>4.4468241388086511</c:v>
                </c:pt>
                <c:pt idx="927">
                  <c:v>4.939087510734713</c:v>
                </c:pt>
                <c:pt idx="928">
                  <c:v>5.3316770968984013</c:v>
                </c:pt>
                <c:pt idx="929">
                  <c:v>5.7856932823261316</c:v>
                </c:pt>
                <c:pt idx="930">
                  <c:v>6.0634647191746236</c:v>
                </c:pt>
                <c:pt idx="931">
                  <c:v>5.4292943277145671</c:v>
                </c:pt>
                <c:pt idx="932">
                  <c:v>5.4371968875679269</c:v>
                </c:pt>
                <c:pt idx="933">
                  <c:v>5.0630222241657732</c:v>
                </c:pt>
                <c:pt idx="934">
                  <c:v>4.4292098591494806</c:v>
                </c:pt>
                <c:pt idx="935">
                  <c:v>3.5810678954204014</c:v>
                </c:pt>
                <c:pt idx="936">
                  <c:v>1.7042616286548251</c:v>
                </c:pt>
                <c:pt idx="937">
                  <c:v>3.1875628876956985</c:v>
                </c:pt>
                <c:pt idx="938">
                  <c:v>2.6258894442780258</c:v>
                </c:pt>
                <c:pt idx="939">
                  <c:v>9.2327285787228881</c:v>
                </c:pt>
                <c:pt idx="940">
                  <c:v>1.1778191489811829</c:v>
                </c:pt>
                <c:pt idx="941">
                  <c:v>-2.6022471948874673</c:v>
                </c:pt>
                <c:pt idx="942">
                  <c:v>-2.2051098197237051</c:v>
                </c:pt>
                <c:pt idx="943">
                  <c:v>-6.5272572251553251</c:v>
                </c:pt>
                <c:pt idx="944">
                  <c:v>-2.4312982052134533</c:v>
                </c:pt>
                <c:pt idx="945">
                  <c:v>-1.7648972310212476</c:v>
                </c:pt>
                <c:pt idx="946">
                  <c:v>-1.8784743336193661</c:v>
                </c:pt>
                <c:pt idx="947">
                  <c:v>-1.4454275632884686</c:v>
                </c:pt>
                <c:pt idx="948">
                  <c:v>-2.3458761561511623</c:v>
                </c:pt>
                <c:pt idx="949">
                  <c:v>-2.8619643434429052</c:v>
                </c:pt>
                <c:pt idx="950">
                  <c:v>-6.8431089290446332</c:v>
                </c:pt>
                <c:pt idx="951">
                  <c:v>-2.5923304749326319</c:v>
                </c:pt>
                <c:pt idx="952">
                  <c:v>-3.0115941067242153</c:v>
                </c:pt>
                <c:pt idx="953">
                  <c:v>3.334130573860389</c:v>
                </c:pt>
                <c:pt idx="954">
                  <c:v>3.8024003877438415</c:v>
                </c:pt>
                <c:pt idx="955">
                  <c:v>3.8436041700290762</c:v>
                </c:pt>
                <c:pt idx="956">
                  <c:v>7.7019151226385292</c:v>
                </c:pt>
                <c:pt idx="957">
                  <c:v>6.1029687296233446</c:v>
                </c:pt>
                <c:pt idx="958">
                  <c:v>5.4193045471511088</c:v>
                </c:pt>
                <c:pt idx="959">
                  <c:v>2.1650317371189298</c:v>
                </c:pt>
                <c:pt idx="960">
                  <c:v>2.002425403848004</c:v>
                </c:pt>
                <c:pt idx="961">
                  <c:v>1.3233789413380428</c:v>
                </c:pt>
                <c:pt idx="962">
                  <c:v>0.8434672461096322</c:v>
                </c:pt>
                <c:pt idx="963">
                  <c:v>2.2923805744396155</c:v>
                </c:pt>
                <c:pt idx="964">
                  <c:v>1.7483464428155238</c:v>
                </c:pt>
                <c:pt idx="965">
                  <c:v>-3.2260199260191262</c:v>
                </c:pt>
                <c:pt idx="966">
                  <c:v>-2.6293611974986804</c:v>
                </c:pt>
                <c:pt idx="967">
                  <c:v>-2.2990507987934423</c:v>
                </c:pt>
                <c:pt idx="968">
                  <c:v>-0.37599803907488383</c:v>
                </c:pt>
                <c:pt idx="969">
                  <c:v>-0.10865018776812529</c:v>
                </c:pt>
                <c:pt idx="970">
                  <c:v>2.2003044628861785E-2</c:v>
                </c:pt>
                <c:pt idx="971">
                  <c:v>-0.40104498152535373</c:v>
                </c:pt>
                <c:pt idx="972">
                  <c:v>-0.72945987635785414</c:v>
                </c:pt>
                <c:pt idx="973">
                  <c:v>7.5589954565375157</c:v>
                </c:pt>
                <c:pt idx="974">
                  <c:v>4.3778939669061332</c:v>
                </c:pt>
                <c:pt idx="975">
                  <c:v>0.2476528606776742</c:v>
                </c:pt>
                <c:pt idx="976">
                  <c:v>-0.24000654321474363</c:v>
                </c:pt>
                <c:pt idx="977">
                  <c:v>0.14818418214840909</c:v>
                </c:pt>
                <c:pt idx="978">
                  <c:v>0.3202788694117506</c:v>
                </c:pt>
                <c:pt idx="979">
                  <c:v>1.7018277948761067</c:v>
                </c:pt>
                <c:pt idx="980">
                  <c:v>1.1449508174504257</c:v>
                </c:pt>
                <c:pt idx="981">
                  <c:v>0.73224618280438414</c:v>
                </c:pt>
                <c:pt idx="982">
                  <c:v>0.84279795474027541</c:v>
                </c:pt>
                <c:pt idx="983">
                  <c:v>3.0274024827495995E-2</c:v>
                </c:pt>
                <c:pt idx="984">
                  <c:v>0.87738196806225821</c:v>
                </c:pt>
                <c:pt idx="985">
                  <c:v>0.95090536925184876</c:v>
                </c:pt>
                <c:pt idx="986">
                  <c:v>0.97483633152675586</c:v>
                </c:pt>
                <c:pt idx="987">
                  <c:v>1.4161354615947968</c:v>
                </c:pt>
                <c:pt idx="988">
                  <c:v>1.8562099132803365</c:v>
                </c:pt>
                <c:pt idx="989">
                  <c:v>1.5165380006754867</c:v>
                </c:pt>
                <c:pt idx="990">
                  <c:v>2.3703464412103181</c:v>
                </c:pt>
                <c:pt idx="991">
                  <c:v>0.8662138568616814</c:v>
                </c:pt>
                <c:pt idx="992">
                  <c:v>2.3490495051929958</c:v>
                </c:pt>
                <c:pt idx="993">
                  <c:v>3.6363130828208337</c:v>
                </c:pt>
                <c:pt idx="994">
                  <c:v>3.477966105530899</c:v>
                </c:pt>
                <c:pt idx="995">
                  <c:v>-0.10744345206844495</c:v>
                </c:pt>
                <c:pt idx="996">
                  <c:v>2.175482627571371</c:v>
                </c:pt>
                <c:pt idx="997">
                  <c:v>2.8526245230399452</c:v>
                </c:pt>
                <c:pt idx="998">
                  <c:v>2.3032650219039064</c:v>
                </c:pt>
                <c:pt idx="999">
                  <c:v>1.7985430023217917</c:v>
                </c:pt>
                <c:pt idx="1000">
                  <c:v>2.116227672847673</c:v>
                </c:pt>
                <c:pt idx="1001">
                  <c:v>2.0934036284960049</c:v>
                </c:pt>
                <c:pt idx="1002">
                  <c:v>2.7968475586398709</c:v>
                </c:pt>
                <c:pt idx="1003">
                  <c:v>2.870528364291244</c:v>
                </c:pt>
                <c:pt idx="1004">
                  <c:v>3.0318792167773676</c:v>
                </c:pt>
                <c:pt idx="1005">
                  <c:v>-5.0275492997113487</c:v>
                </c:pt>
                <c:pt idx="1006">
                  <c:v>-3.5135017407960962</c:v>
                </c:pt>
                <c:pt idx="1007">
                  <c:v>-5.0770872523741852</c:v>
                </c:pt>
                <c:pt idx="1008">
                  <c:v>-5.2852484255298675</c:v>
                </c:pt>
                <c:pt idx="1009">
                  <c:v>-8.9675969623226788</c:v>
                </c:pt>
                <c:pt idx="1010">
                  <c:v>-4.4151661768448234</c:v>
                </c:pt>
                <c:pt idx="1011">
                  <c:v>-3.7397068744560058</c:v>
                </c:pt>
                <c:pt idx="1012">
                  <c:v>-8.1122211151149664</c:v>
                </c:pt>
                <c:pt idx="1013">
                  <c:v>-4.47569916793557</c:v>
                </c:pt>
                <c:pt idx="1014">
                  <c:v>-4.0822920831542593</c:v>
                </c:pt>
                <c:pt idx="1015">
                  <c:v>-3.7526019616357353</c:v>
                </c:pt>
                <c:pt idx="1016">
                  <c:v>-2.0090611761108255</c:v>
                </c:pt>
                <c:pt idx="1017">
                  <c:v>-2.9716873721913952</c:v>
                </c:pt>
                <c:pt idx="1018">
                  <c:v>-2.5168612853640422</c:v>
                </c:pt>
                <c:pt idx="1019">
                  <c:v>-2.2938224949254256</c:v>
                </c:pt>
                <c:pt idx="1020">
                  <c:v>-2.5818743708167133</c:v>
                </c:pt>
                <c:pt idx="1021">
                  <c:v>-1.2846647323640799</c:v>
                </c:pt>
                <c:pt idx="1022">
                  <c:v>-1.6250111233483349</c:v>
                </c:pt>
                <c:pt idx="1023">
                  <c:v>-1.0074475640471041</c:v>
                </c:pt>
                <c:pt idx="1024">
                  <c:v>-1.3341302063624658</c:v>
                </c:pt>
                <c:pt idx="1025">
                  <c:v>-0.64545346905862333</c:v>
                </c:pt>
                <c:pt idx="1026">
                  <c:v>-0.59630002826024397</c:v>
                </c:pt>
                <c:pt idx="1027">
                  <c:v>-0.75086423183756612</c:v>
                </c:pt>
                <c:pt idx="1028">
                  <c:v>-0.75165443563035894</c:v>
                </c:pt>
                <c:pt idx="1029">
                  <c:v>1.6024418209584836</c:v>
                </c:pt>
                <c:pt idx="1030">
                  <c:v>1.5396160901055769</c:v>
                </c:pt>
                <c:pt idx="1031">
                  <c:v>1.9241787258525642</c:v>
                </c:pt>
                <c:pt idx="1032">
                  <c:v>0.68979618440150503</c:v>
                </c:pt>
                <c:pt idx="1033">
                  <c:v>0.56111423740237454</c:v>
                </c:pt>
                <c:pt idx="1034">
                  <c:v>2.1526222092468923</c:v>
                </c:pt>
                <c:pt idx="1035">
                  <c:v>2.0507393878723761</c:v>
                </c:pt>
                <c:pt idx="1036">
                  <c:v>3.7864251972184859</c:v>
                </c:pt>
                <c:pt idx="1037">
                  <c:v>1.9129528121901536</c:v>
                </c:pt>
                <c:pt idx="1038">
                  <c:v>8.3417431954736436</c:v>
                </c:pt>
                <c:pt idx="1039">
                  <c:v>3.7286065565847686</c:v>
                </c:pt>
                <c:pt idx="1040">
                  <c:v>1.7925031606725215</c:v>
                </c:pt>
                <c:pt idx="1041">
                  <c:v>6.8715640569438213E-2</c:v>
                </c:pt>
                <c:pt idx="1042">
                  <c:v>2.2832829954136113</c:v>
                </c:pt>
                <c:pt idx="1043">
                  <c:v>-1.1445779131886451E-2</c:v>
                </c:pt>
                <c:pt idx="1044">
                  <c:v>-2.6862083224948661</c:v>
                </c:pt>
                <c:pt idx="1045">
                  <c:v>-8.8811517116512473</c:v>
                </c:pt>
                <c:pt idx="1046">
                  <c:v>-8.5150349145340734</c:v>
                </c:pt>
                <c:pt idx="1047">
                  <c:v>-7.4488585694660676</c:v>
                </c:pt>
                <c:pt idx="1048">
                  <c:v>-6.8412477710058965</c:v>
                </c:pt>
                <c:pt idx="1049">
                  <c:v>-7.3060923185046116</c:v>
                </c:pt>
                <c:pt idx="1050">
                  <c:v>-6.6450252159996168</c:v>
                </c:pt>
                <c:pt idx="1051">
                  <c:v>7.1403148691163279E-2</c:v>
                </c:pt>
                <c:pt idx="1052">
                  <c:v>0.49294765578943894</c:v>
                </c:pt>
                <c:pt idx="1053">
                  <c:v>9.2684907584522076</c:v>
                </c:pt>
                <c:pt idx="1054">
                  <c:v>4.3128994931978806</c:v>
                </c:pt>
                <c:pt idx="1055">
                  <c:v>1.5119841787945698</c:v>
                </c:pt>
                <c:pt idx="1056">
                  <c:v>0.25277907668969535</c:v>
                </c:pt>
                <c:pt idx="1057">
                  <c:v>-6.4395705729095276</c:v>
                </c:pt>
                <c:pt idx="1058">
                  <c:v>-1.4842492202447299</c:v>
                </c:pt>
                <c:pt idx="1059">
                  <c:v>-1.229875386144766</c:v>
                </c:pt>
                <c:pt idx="1060">
                  <c:v>-1.6636037710453822</c:v>
                </c:pt>
                <c:pt idx="1061">
                  <c:v>-0.97957151290089484</c:v>
                </c:pt>
                <c:pt idx="1062">
                  <c:v>0.32930667203801478</c:v>
                </c:pt>
                <c:pt idx="1063">
                  <c:v>3.6657747899869055</c:v>
                </c:pt>
                <c:pt idx="1064">
                  <c:v>-0.97005646552041935</c:v>
                </c:pt>
                <c:pt idx="1065">
                  <c:v>2.0690394138969666</c:v>
                </c:pt>
                <c:pt idx="1066">
                  <c:v>-1.2665521510787312</c:v>
                </c:pt>
                <c:pt idx="1067">
                  <c:v>2.0446845230401078</c:v>
                </c:pt>
                <c:pt idx="1068">
                  <c:v>1.61595679243671</c:v>
                </c:pt>
                <c:pt idx="1069">
                  <c:v>1.4626720591101185</c:v>
                </c:pt>
                <c:pt idx="1070">
                  <c:v>-1.9901332809879508</c:v>
                </c:pt>
                <c:pt idx="1071">
                  <c:v>-1.6963878881407315</c:v>
                </c:pt>
                <c:pt idx="1072">
                  <c:v>-1.1115476572635603</c:v>
                </c:pt>
                <c:pt idx="1073">
                  <c:v>-0.67085690972460699</c:v>
                </c:pt>
                <c:pt idx="1074">
                  <c:v>-1.3613704877762178</c:v>
                </c:pt>
                <c:pt idx="1075">
                  <c:v>0.9844352636192959</c:v>
                </c:pt>
                <c:pt idx="1076">
                  <c:v>0.94918130202982443</c:v>
                </c:pt>
                <c:pt idx="1077">
                  <c:v>2.1876032647175792</c:v>
                </c:pt>
                <c:pt idx="1078">
                  <c:v>0.59730802004292682</c:v>
                </c:pt>
                <c:pt idx="1079">
                  <c:v>1.5421715277748242</c:v>
                </c:pt>
                <c:pt idx="1080">
                  <c:v>1.6621889649632142</c:v>
                </c:pt>
                <c:pt idx="1081">
                  <c:v>1.9146948010563347</c:v>
                </c:pt>
                <c:pt idx="1082">
                  <c:v>1.8471914609266527</c:v>
                </c:pt>
                <c:pt idx="1083">
                  <c:v>-1.4360565406072188</c:v>
                </c:pt>
                <c:pt idx="1084">
                  <c:v>-1.4426548036821223</c:v>
                </c:pt>
                <c:pt idx="1085">
                  <c:v>2.8178050818521068</c:v>
                </c:pt>
                <c:pt idx="1086">
                  <c:v>-2.5718990726162771</c:v>
                </c:pt>
                <c:pt idx="1087">
                  <c:v>-0.68797682152310846</c:v>
                </c:pt>
                <c:pt idx="1088">
                  <c:v>-2.5327913410275764</c:v>
                </c:pt>
                <c:pt idx="1089">
                  <c:v>0.14530569132746554</c:v>
                </c:pt>
                <c:pt idx="1090">
                  <c:v>0.65864085514747361</c:v>
                </c:pt>
                <c:pt idx="1091">
                  <c:v>3.2806300912833168</c:v>
                </c:pt>
                <c:pt idx="1092">
                  <c:v>3.1279817895833899</c:v>
                </c:pt>
                <c:pt idx="1093">
                  <c:v>3.2146599761030719</c:v>
                </c:pt>
                <c:pt idx="1094">
                  <c:v>5.3153804985627877</c:v>
                </c:pt>
                <c:pt idx="1095">
                  <c:v>4.2968961836621933</c:v>
                </c:pt>
                <c:pt idx="1096">
                  <c:v>3.0758318881646081</c:v>
                </c:pt>
                <c:pt idx="1097">
                  <c:v>2.7671378936662787</c:v>
                </c:pt>
                <c:pt idx="1098">
                  <c:v>3.1747994420539873</c:v>
                </c:pt>
                <c:pt idx="1099">
                  <c:v>1.3740056090174975</c:v>
                </c:pt>
                <c:pt idx="1100">
                  <c:v>2.5939931051696199</c:v>
                </c:pt>
                <c:pt idx="1101">
                  <c:v>3.1766373947618609</c:v>
                </c:pt>
                <c:pt idx="1102">
                  <c:v>7.6951543790147019</c:v>
                </c:pt>
                <c:pt idx="1103">
                  <c:v>7.1129225768984536</c:v>
                </c:pt>
                <c:pt idx="1104">
                  <c:v>5.3738831199046047</c:v>
                </c:pt>
                <c:pt idx="1105">
                  <c:v>5.7887607926685396</c:v>
                </c:pt>
                <c:pt idx="1106">
                  <c:v>4.0756143507811764</c:v>
                </c:pt>
                <c:pt idx="1107">
                  <c:v>12.195640736393337</c:v>
                </c:pt>
                <c:pt idx="1108">
                  <c:v>5.8154466952367336</c:v>
                </c:pt>
                <c:pt idx="1109">
                  <c:v>3.3017774871508188</c:v>
                </c:pt>
                <c:pt idx="1110">
                  <c:v>3.0003425861844799</c:v>
                </c:pt>
                <c:pt idx="1111">
                  <c:v>2.1919649824822716</c:v>
                </c:pt>
                <c:pt idx="1112">
                  <c:v>0.34063242432527252</c:v>
                </c:pt>
                <c:pt idx="1113">
                  <c:v>1.0706242046747629</c:v>
                </c:pt>
                <c:pt idx="1114">
                  <c:v>1.3278526045913439</c:v>
                </c:pt>
                <c:pt idx="1115">
                  <c:v>1.5071552223025795</c:v>
                </c:pt>
                <c:pt idx="1116">
                  <c:v>2.1676963744239695</c:v>
                </c:pt>
                <c:pt idx="1117">
                  <c:v>2.3603047578814405</c:v>
                </c:pt>
                <c:pt idx="1118">
                  <c:v>11.760623951531239</c:v>
                </c:pt>
                <c:pt idx="1119">
                  <c:v>8.6331882745094823</c:v>
                </c:pt>
                <c:pt idx="1120">
                  <c:v>3.9880982315155711</c:v>
                </c:pt>
                <c:pt idx="1121">
                  <c:v>-3.2377895846679992</c:v>
                </c:pt>
                <c:pt idx="1122">
                  <c:v>8.3570344779000882E-2</c:v>
                </c:pt>
                <c:pt idx="1123">
                  <c:v>-0.8685385836266647</c:v>
                </c:pt>
                <c:pt idx="1124">
                  <c:v>-0.88997582596500713</c:v>
                </c:pt>
                <c:pt idx="1125">
                  <c:v>-1.0823684522577686</c:v>
                </c:pt>
                <c:pt idx="1126">
                  <c:v>-1.5100740539905704</c:v>
                </c:pt>
                <c:pt idx="1127">
                  <c:v>-0.72724240870037549</c:v>
                </c:pt>
                <c:pt idx="1128">
                  <c:v>1.0312634510132335</c:v>
                </c:pt>
                <c:pt idx="1129">
                  <c:v>0.92849764718422789</c:v>
                </c:pt>
                <c:pt idx="1130">
                  <c:v>0.56462869098574853</c:v>
                </c:pt>
                <c:pt idx="1131">
                  <c:v>-3.5539234668683326</c:v>
                </c:pt>
                <c:pt idx="1132">
                  <c:v>1.8243096671870056</c:v>
                </c:pt>
                <c:pt idx="1133">
                  <c:v>1.8725479659627113</c:v>
                </c:pt>
                <c:pt idx="1134">
                  <c:v>4.2300644134610472</c:v>
                </c:pt>
                <c:pt idx="1135">
                  <c:v>3.7602890979952033</c:v>
                </c:pt>
                <c:pt idx="1136">
                  <c:v>1.9144971755969074</c:v>
                </c:pt>
                <c:pt idx="1137">
                  <c:v>3.8294927833016588</c:v>
                </c:pt>
                <c:pt idx="1138">
                  <c:v>2.5720235228590638</c:v>
                </c:pt>
                <c:pt idx="1139">
                  <c:v>3.2690907743264557</c:v>
                </c:pt>
                <c:pt idx="1140">
                  <c:v>3.1439184646568639</c:v>
                </c:pt>
                <c:pt idx="1141">
                  <c:v>3.4925062074829523</c:v>
                </c:pt>
                <c:pt idx="1142">
                  <c:v>2.791670608676819</c:v>
                </c:pt>
                <c:pt idx="1143">
                  <c:v>3.9429025215300828</c:v>
                </c:pt>
                <c:pt idx="1144">
                  <c:v>2.5423460562052997</c:v>
                </c:pt>
                <c:pt idx="1145">
                  <c:v>2.5574229238028052</c:v>
                </c:pt>
                <c:pt idx="1146">
                  <c:v>2.913626279068195</c:v>
                </c:pt>
                <c:pt idx="1147">
                  <c:v>2.9571233234486609</c:v>
                </c:pt>
                <c:pt idx="1148">
                  <c:v>-2.5425320106930629</c:v>
                </c:pt>
                <c:pt idx="1149">
                  <c:v>-2.2743027563665184</c:v>
                </c:pt>
                <c:pt idx="1150">
                  <c:v>-2.6704889461341987</c:v>
                </c:pt>
                <c:pt idx="1151">
                  <c:v>-2.6230943388814465</c:v>
                </c:pt>
                <c:pt idx="1152">
                  <c:v>-2.2833158314983097</c:v>
                </c:pt>
                <c:pt idx="1153">
                  <c:v>-2.1809378166714746</c:v>
                </c:pt>
                <c:pt idx="1154">
                  <c:v>-6.2479608820580941</c:v>
                </c:pt>
                <c:pt idx="1155">
                  <c:v>-1.6706149222679076</c:v>
                </c:pt>
                <c:pt idx="1156">
                  <c:v>5.7655766954262244</c:v>
                </c:pt>
                <c:pt idx="1157">
                  <c:v>-2.2238029812892011</c:v>
                </c:pt>
                <c:pt idx="1158">
                  <c:v>-0.46274021894198075</c:v>
                </c:pt>
                <c:pt idx="1159">
                  <c:v>-1.1391802970543679</c:v>
                </c:pt>
                <c:pt idx="1160">
                  <c:v>-1.1247423515531321</c:v>
                </c:pt>
                <c:pt idx="1161">
                  <c:v>-0.57214636950229714</c:v>
                </c:pt>
                <c:pt idx="1162">
                  <c:v>-0.18012526766957671</c:v>
                </c:pt>
                <c:pt idx="1163">
                  <c:v>1.5525327413904064</c:v>
                </c:pt>
                <c:pt idx="1164">
                  <c:v>3.1560449215269499</c:v>
                </c:pt>
                <c:pt idx="1165">
                  <c:v>2.3959777907832955</c:v>
                </c:pt>
                <c:pt idx="1166">
                  <c:v>-0.65612779452959746</c:v>
                </c:pt>
                <c:pt idx="1167">
                  <c:v>1.5663101923556639</c:v>
                </c:pt>
                <c:pt idx="1168">
                  <c:v>1.9044743382718927</c:v>
                </c:pt>
                <c:pt idx="1169">
                  <c:v>2.1119143335972468</c:v>
                </c:pt>
                <c:pt idx="1170">
                  <c:v>1.6951117662310977</c:v>
                </c:pt>
                <c:pt idx="1171">
                  <c:v>1.6285385496512166</c:v>
                </c:pt>
                <c:pt idx="1172">
                  <c:v>1.3975119263560543</c:v>
                </c:pt>
                <c:pt idx="1173">
                  <c:v>1.1981947419276</c:v>
                </c:pt>
                <c:pt idx="1174">
                  <c:v>0.84431062216774011</c:v>
                </c:pt>
                <c:pt idx="1175">
                  <c:v>1.0926618036993765</c:v>
                </c:pt>
                <c:pt idx="1176">
                  <c:v>1.5992492446223556</c:v>
                </c:pt>
                <c:pt idx="1177">
                  <c:v>1.0249496007876988</c:v>
                </c:pt>
                <c:pt idx="1178">
                  <c:v>1.0060878469840997</c:v>
                </c:pt>
                <c:pt idx="1179">
                  <c:v>-1.392064704033263</c:v>
                </c:pt>
                <c:pt idx="1180">
                  <c:v>-1.3944897221746937</c:v>
                </c:pt>
                <c:pt idx="1181">
                  <c:v>2.7748870724335908</c:v>
                </c:pt>
                <c:pt idx="1182">
                  <c:v>2.7007816586529678</c:v>
                </c:pt>
                <c:pt idx="1183">
                  <c:v>1.5945206717574223</c:v>
                </c:pt>
                <c:pt idx="1184">
                  <c:v>0.90304299822774059</c:v>
                </c:pt>
                <c:pt idx="1185">
                  <c:v>0.45597505913742903</c:v>
                </c:pt>
                <c:pt idx="1186">
                  <c:v>-0.29159902231102636</c:v>
                </c:pt>
                <c:pt idx="1187">
                  <c:v>0.41718640211735974</c:v>
                </c:pt>
                <c:pt idx="1188">
                  <c:v>-0.45052504115658537</c:v>
                </c:pt>
                <c:pt idx="1189">
                  <c:v>-0.32537808862114426</c:v>
                </c:pt>
                <c:pt idx="1190">
                  <c:v>-0.33212024592387562</c:v>
                </c:pt>
                <c:pt idx="1191">
                  <c:v>-3.1797743183741109E-2</c:v>
                </c:pt>
                <c:pt idx="1192">
                  <c:v>-0.35135554277043446</c:v>
                </c:pt>
                <c:pt idx="1193">
                  <c:v>-0.70014800609107852</c:v>
                </c:pt>
                <c:pt idx="1194">
                  <c:v>-0.44774436229326153</c:v>
                </c:pt>
                <c:pt idx="1195">
                  <c:v>-7.160816779894924E-2</c:v>
                </c:pt>
                <c:pt idx="1196">
                  <c:v>0.14584439568859589</c:v>
                </c:pt>
                <c:pt idx="1197">
                  <c:v>-0.5813953279551497</c:v>
                </c:pt>
                <c:pt idx="1198">
                  <c:v>-0.56153072772498902</c:v>
                </c:pt>
                <c:pt idx="1199">
                  <c:v>-0.51535697741606601</c:v>
                </c:pt>
                <c:pt idx="1200">
                  <c:v>-0.43844949455101018</c:v>
                </c:pt>
                <c:pt idx="1201">
                  <c:v>-0.60929939149172663</c:v>
                </c:pt>
                <c:pt idx="1202">
                  <c:v>-2.3064486900857193</c:v>
                </c:pt>
                <c:pt idx="1203">
                  <c:v>0.63856387038617679</c:v>
                </c:pt>
                <c:pt idx="1204">
                  <c:v>0.28921930496846349</c:v>
                </c:pt>
                <c:pt idx="1205">
                  <c:v>0.20519789652693143</c:v>
                </c:pt>
                <c:pt idx="1206">
                  <c:v>-1.8014312381202493</c:v>
                </c:pt>
                <c:pt idx="1207">
                  <c:v>-0.5800933264587983</c:v>
                </c:pt>
                <c:pt idx="1208">
                  <c:v>-1.9689153594783684</c:v>
                </c:pt>
                <c:pt idx="1209">
                  <c:v>6.9543872528111395E-2</c:v>
                </c:pt>
                <c:pt idx="1210">
                  <c:v>6.424170465749629E-2</c:v>
                </c:pt>
                <c:pt idx="1211">
                  <c:v>3.1786893423247642E-2</c:v>
                </c:pt>
                <c:pt idx="1212">
                  <c:v>-1.0263041696667818</c:v>
                </c:pt>
                <c:pt idx="1213">
                  <c:v>-1.07922523140047</c:v>
                </c:pt>
                <c:pt idx="1214">
                  <c:v>-0.92784326595618716</c:v>
                </c:pt>
                <c:pt idx="1215">
                  <c:v>-0.7773714254117986</c:v>
                </c:pt>
                <c:pt idx="1216">
                  <c:v>-0.82384468655702447</c:v>
                </c:pt>
                <c:pt idx="1217">
                  <c:v>12.060640139441215</c:v>
                </c:pt>
                <c:pt idx="1218">
                  <c:v>8.4032236588453095</c:v>
                </c:pt>
                <c:pt idx="1219">
                  <c:v>4.8654093200863704</c:v>
                </c:pt>
                <c:pt idx="1220">
                  <c:v>3.4232863586948743</c:v>
                </c:pt>
                <c:pt idx="1221">
                  <c:v>1.3462364652661392</c:v>
                </c:pt>
                <c:pt idx="1222">
                  <c:v>1.1194457920253191</c:v>
                </c:pt>
                <c:pt idx="1223">
                  <c:v>0.22533886789163252</c:v>
                </c:pt>
                <c:pt idx="1224">
                  <c:v>2.0236929226273732</c:v>
                </c:pt>
                <c:pt idx="1225">
                  <c:v>0.72737430925095048</c:v>
                </c:pt>
                <c:pt idx="1226">
                  <c:v>-1.2880931427227356</c:v>
                </c:pt>
                <c:pt idx="1227">
                  <c:v>1.2487842973377725</c:v>
                </c:pt>
                <c:pt idx="1228">
                  <c:v>-1.6952522768751108</c:v>
                </c:pt>
                <c:pt idx="1229">
                  <c:v>-1.8616005492117147</c:v>
                </c:pt>
                <c:pt idx="1230">
                  <c:v>-0.78130165948431518</c:v>
                </c:pt>
                <c:pt idx="1231">
                  <c:v>0.17610394356080197</c:v>
                </c:pt>
                <c:pt idx="1232">
                  <c:v>-0.79743181281583198</c:v>
                </c:pt>
                <c:pt idx="1233">
                  <c:v>-0.85517219923524646</c:v>
                </c:pt>
                <c:pt idx="1234">
                  <c:v>-1.4769163760110033</c:v>
                </c:pt>
                <c:pt idx="1235">
                  <c:v>-1.3763865616121913</c:v>
                </c:pt>
                <c:pt idx="1236">
                  <c:v>-2.7317213790195454</c:v>
                </c:pt>
                <c:pt idx="1237">
                  <c:v>-1.9544412557745334</c:v>
                </c:pt>
                <c:pt idx="1238">
                  <c:v>-1.0889618499757525</c:v>
                </c:pt>
                <c:pt idx="1239">
                  <c:v>-1.2265842298272425</c:v>
                </c:pt>
                <c:pt idx="1240">
                  <c:v>-1.0334403678944091</c:v>
                </c:pt>
                <c:pt idx="1241">
                  <c:v>-1.1410162300932756</c:v>
                </c:pt>
                <c:pt idx="1242">
                  <c:v>-0.6360535021647149</c:v>
                </c:pt>
                <c:pt idx="1243">
                  <c:v>-0.62230459141937244</c:v>
                </c:pt>
                <c:pt idx="1244">
                  <c:v>6.1956638368774817</c:v>
                </c:pt>
                <c:pt idx="1245">
                  <c:v>7.5148565904040279</c:v>
                </c:pt>
                <c:pt idx="1246">
                  <c:v>6.7460615152274892</c:v>
                </c:pt>
                <c:pt idx="1247">
                  <c:v>-1.6977022007497082</c:v>
                </c:pt>
                <c:pt idx="1248">
                  <c:v>-4.493527585633986</c:v>
                </c:pt>
                <c:pt idx="1249">
                  <c:v>-3.7673425847873285</c:v>
                </c:pt>
                <c:pt idx="1250">
                  <c:v>-3.4214310093456533</c:v>
                </c:pt>
                <c:pt idx="1251">
                  <c:v>-3.6663459941053151</c:v>
                </c:pt>
                <c:pt idx="1252">
                  <c:v>-4.0901415341901242</c:v>
                </c:pt>
                <c:pt idx="1253">
                  <c:v>-4.4272099621406111</c:v>
                </c:pt>
                <c:pt idx="1254">
                  <c:v>-4.0078545972531776</c:v>
                </c:pt>
                <c:pt idx="1255">
                  <c:v>-9.5824438362385695</c:v>
                </c:pt>
                <c:pt idx="1256">
                  <c:v>-5.6669911721594204</c:v>
                </c:pt>
                <c:pt idx="1257">
                  <c:v>-5.4876992551317292</c:v>
                </c:pt>
                <c:pt idx="1258">
                  <c:v>-5.3952442606211202</c:v>
                </c:pt>
                <c:pt idx="1259">
                  <c:v>-5.034150273647759</c:v>
                </c:pt>
                <c:pt idx="1260">
                  <c:v>-9.1356966172486604</c:v>
                </c:pt>
                <c:pt idx="1261">
                  <c:v>-3.2923411488101535</c:v>
                </c:pt>
                <c:pt idx="1262">
                  <c:v>-7.8591516293827171E-2</c:v>
                </c:pt>
                <c:pt idx="1263">
                  <c:v>-0.7215334962146559</c:v>
                </c:pt>
                <c:pt idx="1264">
                  <c:v>-0.1780618885737317</c:v>
                </c:pt>
                <c:pt idx="1265">
                  <c:v>-4.2365831052394833</c:v>
                </c:pt>
                <c:pt idx="1266">
                  <c:v>-1.3603126489813122</c:v>
                </c:pt>
                <c:pt idx="1267">
                  <c:v>5.9215251586297537</c:v>
                </c:pt>
                <c:pt idx="1268">
                  <c:v>-1.3951081618399672</c:v>
                </c:pt>
                <c:pt idx="1269">
                  <c:v>-0.75805567362559634</c:v>
                </c:pt>
                <c:pt idx="1270">
                  <c:v>-7.2811431357308241</c:v>
                </c:pt>
                <c:pt idx="1271">
                  <c:v>-1.8290725096299283</c:v>
                </c:pt>
                <c:pt idx="1272">
                  <c:v>-8.4909982820763563</c:v>
                </c:pt>
                <c:pt idx="1273">
                  <c:v>3.8295333678060071</c:v>
                </c:pt>
                <c:pt idx="1274">
                  <c:v>9.4502183797432276E-2</c:v>
                </c:pt>
                <c:pt idx="1275">
                  <c:v>-0.39182766768179578</c:v>
                </c:pt>
                <c:pt idx="1276">
                  <c:v>-8.9011908199786952E-2</c:v>
                </c:pt>
                <c:pt idx="1277">
                  <c:v>0.26990029172340946</c:v>
                </c:pt>
                <c:pt idx="1278">
                  <c:v>-0.25628606938511805</c:v>
                </c:pt>
                <c:pt idx="1279">
                  <c:v>4.0684352144320499</c:v>
                </c:pt>
                <c:pt idx="1280">
                  <c:v>0.36470353942922984</c:v>
                </c:pt>
                <c:pt idx="1281">
                  <c:v>2.0931739876590849</c:v>
                </c:pt>
                <c:pt idx="1282">
                  <c:v>2.4796473089716113</c:v>
                </c:pt>
                <c:pt idx="1283">
                  <c:v>-2.5765149117071768</c:v>
                </c:pt>
                <c:pt idx="1284">
                  <c:v>0.17762547476006002</c:v>
                </c:pt>
                <c:pt idx="1285">
                  <c:v>7.5576035320270991</c:v>
                </c:pt>
                <c:pt idx="1286">
                  <c:v>4.6758524457964024</c:v>
                </c:pt>
                <c:pt idx="1287">
                  <c:v>3.940079942825462</c:v>
                </c:pt>
                <c:pt idx="1288">
                  <c:v>-1.9200728040399981</c:v>
                </c:pt>
                <c:pt idx="1289">
                  <c:v>-7.4758589412307383E-2</c:v>
                </c:pt>
                <c:pt idx="1290">
                  <c:v>-1.1504922784612046</c:v>
                </c:pt>
                <c:pt idx="1291">
                  <c:v>-0.7066424133074708</c:v>
                </c:pt>
                <c:pt idx="1292">
                  <c:v>-9.3659524357985746E-2</c:v>
                </c:pt>
                <c:pt idx="1293">
                  <c:v>-3.4322419543295082</c:v>
                </c:pt>
                <c:pt idx="1294">
                  <c:v>-3.3111113226302562</c:v>
                </c:pt>
                <c:pt idx="1295">
                  <c:v>-0.57649255391987253</c:v>
                </c:pt>
                <c:pt idx="1296">
                  <c:v>-0.72549643037539735</c:v>
                </c:pt>
                <c:pt idx="1297">
                  <c:v>-4.2757825911126428</c:v>
                </c:pt>
                <c:pt idx="1298">
                  <c:v>-0.17982183552912492</c:v>
                </c:pt>
                <c:pt idx="1299">
                  <c:v>-1.5731656396795333</c:v>
                </c:pt>
                <c:pt idx="1300">
                  <c:v>-1.5907637693308287</c:v>
                </c:pt>
                <c:pt idx="1301">
                  <c:v>1.851196258029651</c:v>
                </c:pt>
                <c:pt idx="1302">
                  <c:v>1.9127842977255598</c:v>
                </c:pt>
                <c:pt idx="1303">
                  <c:v>-1.1978639855979074</c:v>
                </c:pt>
                <c:pt idx="1304">
                  <c:v>-1.3964958302131549</c:v>
                </c:pt>
                <c:pt idx="1305">
                  <c:v>1.5271451263563269</c:v>
                </c:pt>
                <c:pt idx="1306">
                  <c:v>1.1652548817615838</c:v>
                </c:pt>
                <c:pt idx="1307">
                  <c:v>1.5926286854896694</c:v>
                </c:pt>
                <c:pt idx="1308">
                  <c:v>-2.0035302969051418</c:v>
                </c:pt>
                <c:pt idx="1309">
                  <c:v>1.0016823407351074</c:v>
                </c:pt>
                <c:pt idx="1310">
                  <c:v>5.2848924230892527</c:v>
                </c:pt>
                <c:pt idx="1311">
                  <c:v>0.10496187512890394</c:v>
                </c:pt>
                <c:pt idx="1312">
                  <c:v>1.0523260160428314</c:v>
                </c:pt>
                <c:pt idx="1313">
                  <c:v>0.72055193014820251</c:v>
                </c:pt>
                <c:pt idx="1314">
                  <c:v>-2.5911874022780713E-2</c:v>
                </c:pt>
                <c:pt idx="1315">
                  <c:v>0.13803921179426534</c:v>
                </c:pt>
                <c:pt idx="1316">
                  <c:v>0.65417916826457401</c:v>
                </c:pt>
                <c:pt idx="1317">
                  <c:v>-0.30665917809520282</c:v>
                </c:pt>
                <c:pt idx="1318">
                  <c:v>0.79246138295446578</c:v>
                </c:pt>
                <c:pt idx="1319">
                  <c:v>0.43257297417522678</c:v>
                </c:pt>
                <c:pt idx="1320">
                  <c:v>-0.19298500735813578</c:v>
                </c:pt>
                <c:pt idx="1321">
                  <c:v>-0.6256605198484767</c:v>
                </c:pt>
                <c:pt idx="1322">
                  <c:v>-0.19875530157216997</c:v>
                </c:pt>
                <c:pt idx="1323">
                  <c:v>-1.930947123056596</c:v>
                </c:pt>
                <c:pt idx="1324">
                  <c:v>-0.30771560837955048</c:v>
                </c:pt>
                <c:pt idx="1325">
                  <c:v>7.0724346862459611E-2</c:v>
                </c:pt>
                <c:pt idx="1326">
                  <c:v>0.5984913938997114</c:v>
                </c:pt>
                <c:pt idx="1327">
                  <c:v>-1.7481910113059314</c:v>
                </c:pt>
                <c:pt idx="1328">
                  <c:v>0.93621643998801785</c:v>
                </c:pt>
                <c:pt idx="1329">
                  <c:v>0.59417211122276503</c:v>
                </c:pt>
                <c:pt idx="1330">
                  <c:v>0.72771375117965575</c:v>
                </c:pt>
                <c:pt idx="1331">
                  <c:v>2.1333082755063897</c:v>
                </c:pt>
                <c:pt idx="1332">
                  <c:v>3.2011117328154559</c:v>
                </c:pt>
                <c:pt idx="1333">
                  <c:v>2.0126390601333854</c:v>
                </c:pt>
                <c:pt idx="1334">
                  <c:v>1.7323861458556973</c:v>
                </c:pt>
                <c:pt idx="1335">
                  <c:v>2.1385592599183028</c:v>
                </c:pt>
                <c:pt idx="1336">
                  <c:v>1.7257722564553744</c:v>
                </c:pt>
                <c:pt idx="1337">
                  <c:v>8.7726697026750315</c:v>
                </c:pt>
                <c:pt idx="1338">
                  <c:v>-12.359632033096968</c:v>
                </c:pt>
                <c:pt idx="1339">
                  <c:v>-13.088446464596611</c:v>
                </c:pt>
                <c:pt idx="1340">
                  <c:v>-10.888081156721153</c:v>
                </c:pt>
                <c:pt idx="1341">
                  <c:v>-10.790710861155178</c:v>
                </c:pt>
                <c:pt idx="1342">
                  <c:v>-10.058371525694923</c:v>
                </c:pt>
                <c:pt idx="1343">
                  <c:v>-11.529853242400417</c:v>
                </c:pt>
                <c:pt idx="1344">
                  <c:v>-10.11962477414566</c:v>
                </c:pt>
                <c:pt idx="1345">
                  <c:v>-17.183808823256719</c:v>
                </c:pt>
                <c:pt idx="1346">
                  <c:v>1.6521475012859548</c:v>
                </c:pt>
                <c:pt idx="1347">
                  <c:v>1.6847837842348756</c:v>
                </c:pt>
                <c:pt idx="1348">
                  <c:v>1.6172322948807369</c:v>
                </c:pt>
                <c:pt idx="1349">
                  <c:v>1.5967099256489614</c:v>
                </c:pt>
                <c:pt idx="1350">
                  <c:v>2.4180542562696425</c:v>
                </c:pt>
                <c:pt idx="1351">
                  <c:v>1.3849050003747272</c:v>
                </c:pt>
                <c:pt idx="1352">
                  <c:v>1.771791367329038</c:v>
                </c:pt>
                <c:pt idx="1353">
                  <c:v>-0.94529982794875811</c:v>
                </c:pt>
                <c:pt idx="1354">
                  <c:v>-1.1993733729959084</c:v>
                </c:pt>
                <c:pt idx="1355">
                  <c:v>-9.8754153977951828E-2</c:v>
                </c:pt>
                <c:pt idx="1356">
                  <c:v>0.58981125487637043</c:v>
                </c:pt>
                <c:pt idx="1357">
                  <c:v>3.8160877463646172</c:v>
                </c:pt>
                <c:pt idx="1358">
                  <c:v>-0.28040230992618276</c:v>
                </c:pt>
                <c:pt idx="1359">
                  <c:v>3.4220713764394248</c:v>
                </c:pt>
                <c:pt idx="1360">
                  <c:v>2.7637894746237897</c:v>
                </c:pt>
                <c:pt idx="1361">
                  <c:v>-4.2325656156857718</c:v>
                </c:pt>
                <c:pt idx="1362">
                  <c:v>2.5254198889011743</c:v>
                </c:pt>
                <c:pt idx="1363">
                  <c:v>-10.74175639122387</c:v>
                </c:pt>
                <c:pt idx="1364">
                  <c:v>-3.7132695592621396</c:v>
                </c:pt>
                <c:pt idx="1365">
                  <c:v>-3.2807250364110025</c:v>
                </c:pt>
                <c:pt idx="1366">
                  <c:v>-0.43464453249752272</c:v>
                </c:pt>
                <c:pt idx="1367">
                  <c:v>0.33707277594943674</c:v>
                </c:pt>
                <c:pt idx="1368">
                  <c:v>1.8164040986498344</c:v>
                </c:pt>
                <c:pt idx="1369">
                  <c:v>2.2594961951465997</c:v>
                </c:pt>
                <c:pt idx="1370">
                  <c:v>2.9523302752797216</c:v>
                </c:pt>
                <c:pt idx="1371">
                  <c:v>2.9297936866469216</c:v>
                </c:pt>
                <c:pt idx="1372">
                  <c:v>3.3298965015569117</c:v>
                </c:pt>
                <c:pt idx="1373">
                  <c:v>3.6465725097870574</c:v>
                </c:pt>
                <c:pt idx="1374">
                  <c:v>2.742946965306841</c:v>
                </c:pt>
                <c:pt idx="1375">
                  <c:v>2.3171374721512277</c:v>
                </c:pt>
                <c:pt idx="1376">
                  <c:v>1.7059141116682393</c:v>
                </c:pt>
                <c:pt idx="1377">
                  <c:v>1.1746390483408862</c:v>
                </c:pt>
                <c:pt idx="1378">
                  <c:v>0.18709523330460678</c:v>
                </c:pt>
                <c:pt idx="1379">
                  <c:v>0.43465844420810029</c:v>
                </c:pt>
                <c:pt idx="1380">
                  <c:v>2.7726729100163938</c:v>
                </c:pt>
                <c:pt idx="1381">
                  <c:v>0.47591015359539662</c:v>
                </c:pt>
                <c:pt idx="1382">
                  <c:v>-0.81810001567593194</c:v>
                </c:pt>
                <c:pt idx="1383">
                  <c:v>10.647237208764281</c:v>
                </c:pt>
                <c:pt idx="1384">
                  <c:v>8.0214657278088364</c:v>
                </c:pt>
                <c:pt idx="1385">
                  <c:v>5.0299395627334142</c:v>
                </c:pt>
                <c:pt idx="1386">
                  <c:v>1.8362167431762346</c:v>
                </c:pt>
                <c:pt idx="1387">
                  <c:v>0.51745710006839796</c:v>
                </c:pt>
                <c:pt idx="1388">
                  <c:v>2.0510478067700646</c:v>
                </c:pt>
                <c:pt idx="1389">
                  <c:v>1.0354413664826023</c:v>
                </c:pt>
                <c:pt idx="1390">
                  <c:v>0.94503463680172961</c:v>
                </c:pt>
                <c:pt idx="1391">
                  <c:v>2.3690439489406709</c:v>
                </c:pt>
                <c:pt idx="1392">
                  <c:v>2.5241641311240821</c:v>
                </c:pt>
                <c:pt idx="1393">
                  <c:v>2.7211580308007011</c:v>
                </c:pt>
                <c:pt idx="1394">
                  <c:v>3.4845452426157957</c:v>
                </c:pt>
                <c:pt idx="1395">
                  <c:v>2.8491808703609731</c:v>
                </c:pt>
                <c:pt idx="1396">
                  <c:v>1.0784669572358099</c:v>
                </c:pt>
                <c:pt idx="1397">
                  <c:v>1.5265952354268932</c:v>
                </c:pt>
                <c:pt idx="1398">
                  <c:v>2.6636957832482735</c:v>
                </c:pt>
                <c:pt idx="1399">
                  <c:v>2.8478690063449066</c:v>
                </c:pt>
                <c:pt idx="1400">
                  <c:v>3.3836623310431029</c:v>
                </c:pt>
                <c:pt idx="1401">
                  <c:v>-0.52818933867582774</c:v>
                </c:pt>
                <c:pt idx="1402">
                  <c:v>3.1822525394523593</c:v>
                </c:pt>
                <c:pt idx="1403">
                  <c:v>-0.75713178139911597</c:v>
                </c:pt>
                <c:pt idx="1404">
                  <c:v>-0.93767784189773906</c:v>
                </c:pt>
                <c:pt idx="1405">
                  <c:v>-0.57996169862080393</c:v>
                </c:pt>
                <c:pt idx="1406">
                  <c:v>4.2913862883166463</c:v>
                </c:pt>
                <c:pt idx="1407">
                  <c:v>-0.93573124957185083</c:v>
                </c:pt>
                <c:pt idx="1408">
                  <c:v>-0.86335125810134594</c:v>
                </c:pt>
                <c:pt idx="1409">
                  <c:v>-0.4941798036795168</c:v>
                </c:pt>
                <c:pt idx="1410">
                  <c:v>-3.5741667443360354</c:v>
                </c:pt>
                <c:pt idx="1411">
                  <c:v>-0.3338721372100229</c:v>
                </c:pt>
                <c:pt idx="1412">
                  <c:v>-3.6351293394309603</c:v>
                </c:pt>
                <c:pt idx="1413">
                  <c:v>-4.001085257743588</c:v>
                </c:pt>
                <c:pt idx="1414">
                  <c:v>-3.5471775928914115</c:v>
                </c:pt>
                <c:pt idx="1415">
                  <c:v>-2.0540064753047487</c:v>
                </c:pt>
                <c:pt idx="1416">
                  <c:v>-0.99166695286949846</c:v>
                </c:pt>
                <c:pt idx="1417">
                  <c:v>0.26072458344414517</c:v>
                </c:pt>
                <c:pt idx="1418">
                  <c:v>-2.3248548246081309</c:v>
                </c:pt>
                <c:pt idx="1419">
                  <c:v>6.5719851895271955</c:v>
                </c:pt>
                <c:pt idx="1420">
                  <c:v>-1.1454277563424928</c:v>
                </c:pt>
                <c:pt idx="1421">
                  <c:v>7.4163011392172589</c:v>
                </c:pt>
                <c:pt idx="1422">
                  <c:v>-0.43365604035091848</c:v>
                </c:pt>
                <c:pt idx="1423">
                  <c:v>0.41043754998270249</c:v>
                </c:pt>
                <c:pt idx="1424">
                  <c:v>-0.3746614677995504</c:v>
                </c:pt>
                <c:pt idx="1425">
                  <c:v>10.372892599433779</c:v>
                </c:pt>
                <c:pt idx="1426">
                  <c:v>10.22279423630418</c:v>
                </c:pt>
                <c:pt idx="1427">
                  <c:v>9.7648659887768083</c:v>
                </c:pt>
                <c:pt idx="1428">
                  <c:v>2.4463955720234662</c:v>
                </c:pt>
                <c:pt idx="1429">
                  <c:v>2.0947093626142634</c:v>
                </c:pt>
                <c:pt idx="1430">
                  <c:v>-2.6217019330165905</c:v>
                </c:pt>
                <c:pt idx="1431">
                  <c:v>-3.0643797677676017</c:v>
                </c:pt>
                <c:pt idx="1432">
                  <c:v>4.2999473212257735</c:v>
                </c:pt>
                <c:pt idx="1433">
                  <c:v>4.463187972767181</c:v>
                </c:pt>
                <c:pt idx="1434">
                  <c:v>4.7152706907742123</c:v>
                </c:pt>
                <c:pt idx="1435">
                  <c:v>3.8772946894377158</c:v>
                </c:pt>
                <c:pt idx="1436">
                  <c:v>4.0979634611546238</c:v>
                </c:pt>
                <c:pt idx="1437">
                  <c:v>3.659783197588065</c:v>
                </c:pt>
                <c:pt idx="1438">
                  <c:v>3.7106577468074158</c:v>
                </c:pt>
                <c:pt idx="1439">
                  <c:v>4.1411167542687108</c:v>
                </c:pt>
                <c:pt idx="1440">
                  <c:v>-0.30990993572849662</c:v>
                </c:pt>
                <c:pt idx="1441">
                  <c:v>-0.43184143948579007</c:v>
                </c:pt>
                <c:pt idx="1442">
                  <c:v>-0.67641225405990046</c:v>
                </c:pt>
                <c:pt idx="1443">
                  <c:v>-1.2291702619883922</c:v>
                </c:pt>
                <c:pt idx="1444">
                  <c:v>-1.8566467212295206</c:v>
                </c:pt>
                <c:pt idx="1445">
                  <c:v>-2.3030818921932585</c:v>
                </c:pt>
                <c:pt idx="1446">
                  <c:v>-1.9645813602023217</c:v>
                </c:pt>
                <c:pt idx="1447">
                  <c:v>-2.1930259263189091</c:v>
                </c:pt>
                <c:pt idx="1448">
                  <c:v>-1.9846083839909336</c:v>
                </c:pt>
                <c:pt idx="1449">
                  <c:v>-2.1206739961510355</c:v>
                </c:pt>
                <c:pt idx="1450">
                  <c:v>-1.8624281859706844</c:v>
                </c:pt>
                <c:pt idx="1451">
                  <c:v>-1.941934097390803</c:v>
                </c:pt>
                <c:pt idx="1452">
                  <c:v>-2.4296036632125837</c:v>
                </c:pt>
                <c:pt idx="1453">
                  <c:v>2.1275648336404678</c:v>
                </c:pt>
                <c:pt idx="1454">
                  <c:v>2.0226724864521373</c:v>
                </c:pt>
                <c:pt idx="1455">
                  <c:v>2.8794811239787612</c:v>
                </c:pt>
                <c:pt idx="1456">
                  <c:v>2.1489313265145089</c:v>
                </c:pt>
                <c:pt idx="1457">
                  <c:v>2.7165851677618913</c:v>
                </c:pt>
                <c:pt idx="1458">
                  <c:v>6.3140844339376917E-2</c:v>
                </c:pt>
                <c:pt idx="1459">
                  <c:v>2.5627626977843492</c:v>
                </c:pt>
                <c:pt idx="1460">
                  <c:v>3.2431786386091228</c:v>
                </c:pt>
                <c:pt idx="1461">
                  <c:v>3.0179303241181756</c:v>
                </c:pt>
                <c:pt idx="1462">
                  <c:v>3.1115289556195291</c:v>
                </c:pt>
                <c:pt idx="1463">
                  <c:v>2.6024653078825817</c:v>
                </c:pt>
                <c:pt idx="1464">
                  <c:v>3.6602667856432718</c:v>
                </c:pt>
                <c:pt idx="1465">
                  <c:v>3.9633351488706259</c:v>
                </c:pt>
                <c:pt idx="1466">
                  <c:v>3.5487834153373132</c:v>
                </c:pt>
                <c:pt idx="1467">
                  <c:v>3.8067877738281855</c:v>
                </c:pt>
                <c:pt idx="1468">
                  <c:v>-1.0821633207896411</c:v>
                </c:pt>
                <c:pt idx="1469">
                  <c:v>-1.3501892756828959</c:v>
                </c:pt>
                <c:pt idx="1470">
                  <c:v>-1.6224394976618768</c:v>
                </c:pt>
                <c:pt idx="1471">
                  <c:v>-1.2299506012084733</c:v>
                </c:pt>
                <c:pt idx="1472">
                  <c:v>-1.4701602729569148</c:v>
                </c:pt>
                <c:pt idx="1473">
                  <c:v>-1.521094554106595</c:v>
                </c:pt>
                <c:pt idx="1474">
                  <c:v>-1.2065013719290245</c:v>
                </c:pt>
                <c:pt idx="1475">
                  <c:v>-5.6188957003334332</c:v>
                </c:pt>
                <c:pt idx="1476">
                  <c:v>-5.6620037887443608</c:v>
                </c:pt>
                <c:pt idx="1477">
                  <c:v>-5.7941813645571916</c:v>
                </c:pt>
                <c:pt idx="1478">
                  <c:v>-9.8174478712462143</c:v>
                </c:pt>
                <c:pt idx="1479">
                  <c:v>-4.728171384943737</c:v>
                </c:pt>
                <c:pt idx="1480">
                  <c:v>-3.8983294621461315</c:v>
                </c:pt>
                <c:pt idx="1481">
                  <c:v>-3.3180987994917586</c:v>
                </c:pt>
                <c:pt idx="1482">
                  <c:v>-1.1724538427730586</c:v>
                </c:pt>
                <c:pt idx="1483">
                  <c:v>-1.8896272554556623</c:v>
                </c:pt>
                <c:pt idx="1484">
                  <c:v>-1.7636721987290911</c:v>
                </c:pt>
                <c:pt idx="1485">
                  <c:v>-3.9214617348377252</c:v>
                </c:pt>
                <c:pt idx="1486">
                  <c:v>-1.9795616764848698</c:v>
                </c:pt>
                <c:pt idx="1487">
                  <c:v>-2.0480535617176701</c:v>
                </c:pt>
                <c:pt idx="1488">
                  <c:v>-2.2528867509622152</c:v>
                </c:pt>
                <c:pt idx="1489">
                  <c:v>-0.18605161903847878</c:v>
                </c:pt>
                <c:pt idx="1490">
                  <c:v>-0.27134621407082443</c:v>
                </c:pt>
                <c:pt idx="1491">
                  <c:v>-4.3104300547677257</c:v>
                </c:pt>
                <c:pt idx="1492">
                  <c:v>-1.7204194927519325</c:v>
                </c:pt>
                <c:pt idx="1493">
                  <c:v>-0.43286263829473415</c:v>
                </c:pt>
                <c:pt idx="1494">
                  <c:v>-1.3589959540984371</c:v>
                </c:pt>
                <c:pt idx="1495">
                  <c:v>-1.2320181596532211</c:v>
                </c:pt>
                <c:pt idx="1496">
                  <c:v>-1.6731559420703972</c:v>
                </c:pt>
                <c:pt idx="1497">
                  <c:v>-1.6589176829164725</c:v>
                </c:pt>
                <c:pt idx="1498">
                  <c:v>-0.89448300586039264</c:v>
                </c:pt>
                <c:pt idx="1499">
                  <c:v>5.6620183071540602</c:v>
                </c:pt>
                <c:pt idx="1500">
                  <c:v>5.2540832691386088</c:v>
                </c:pt>
                <c:pt idx="1501">
                  <c:v>2.761162541183249</c:v>
                </c:pt>
                <c:pt idx="1502">
                  <c:v>0.95407727556881383</c:v>
                </c:pt>
                <c:pt idx="1503">
                  <c:v>-0.12090453447870905</c:v>
                </c:pt>
                <c:pt idx="1504">
                  <c:v>-0.36305850475458767</c:v>
                </c:pt>
                <c:pt idx="1505">
                  <c:v>-0.91868019287796865</c:v>
                </c:pt>
                <c:pt idx="1506">
                  <c:v>-1.649484146869062</c:v>
                </c:pt>
                <c:pt idx="1507">
                  <c:v>-3.5819273712000648</c:v>
                </c:pt>
                <c:pt idx="1508">
                  <c:v>-0.7153384593929355</c:v>
                </c:pt>
                <c:pt idx="1509">
                  <c:v>-0.46037355894836202</c:v>
                </c:pt>
                <c:pt idx="1510">
                  <c:v>-0.23512944095963909</c:v>
                </c:pt>
                <c:pt idx="1511">
                  <c:v>-2.2140444965682216</c:v>
                </c:pt>
                <c:pt idx="1512">
                  <c:v>-2.0333165092516907</c:v>
                </c:pt>
                <c:pt idx="1513">
                  <c:v>-2.0165411534566249</c:v>
                </c:pt>
                <c:pt idx="1514">
                  <c:v>-1.5628283355243247</c:v>
                </c:pt>
                <c:pt idx="1515">
                  <c:v>-1.8236693757255975</c:v>
                </c:pt>
                <c:pt idx="1516">
                  <c:v>-1.3610848721706912</c:v>
                </c:pt>
                <c:pt idx="1517">
                  <c:v>-1.5000899643082852</c:v>
                </c:pt>
                <c:pt idx="1518">
                  <c:v>-1.5059257561700023</c:v>
                </c:pt>
                <c:pt idx="1519">
                  <c:v>-1.2885012770566449</c:v>
                </c:pt>
                <c:pt idx="1520">
                  <c:v>-1.0697419406489932</c:v>
                </c:pt>
                <c:pt idx="1521">
                  <c:v>0.33405185766954532</c:v>
                </c:pt>
                <c:pt idx="1522">
                  <c:v>-1.0081884381789707</c:v>
                </c:pt>
                <c:pt idx="1523">
                  <c:v>-1.2000909080881819</c:v>
                </c:pt>
                <c:pt idx="1524">
                  <c:v>0.60322253020494077</c:v>
                </c:pt>
                <c:pt idx="1525">
                  <c:v>-1.907499580196399</c:v>
                </c:pt>
                <c:pt idx="1526">
                  <c:v>-1.9733770847581704</c:v>
                </c:pt>
                <c:pt idx="1527">
                  <c:v>-0.47516573643176924</c:v>
                </c:pt>
                <c:pt idx="1528">
                  <c:v>-0.84195057752465208</c:v>
                </c:pt>
                <c:pt idx="1529">
                  <c:v>0.5128145813885403</c:v>
                </c:pt>
                <c:pt idx="1530">
                  <c:v>0.62333433503009572</c:v>
                </c:pt>
                <c:pt idx="1531">
                  <c:v>2.1055400429720246</c:v>
                </c:pt>
                <c:pt idx="1532">
                  <c:v>0.40964636858697057</c:v>
                </c:pt>
                <c:pt idx="1533">
                  <c:v>2.4556253452724004</c:v>
                </c:pt>
                <c:pt idx="1534">
                  <c:v>1.8728851648127403</c:v>
                </c:pt>
                <c:pt idx="1535">
                  <c:v>0.13148667785250662</c:v>
                </c:pt>
                <c:pt idx="1536">
                  <c:v>0.13052927723166366</c:v>
                </c:pt>
                <c:pt idx="1537">
                  <c:v>0.23932039988194234</c:v>
                </c:pt>
                <c:pt idx="1538">
                  <c:v>5.3747208461627469</c:v>
                </c:pt>
                <c:pt idx="1539">
                  <c:v>3.8227684443323438</c:v>
                </c:pt>
                <c:pt idx="1540">
                  <c:v>-3.3378958117206725</c:v>
                </c:pt>
                <c:pt idx="1541">
                  <c:v>-3.1923551612092713</c:v>
                </c:pt>
                <c:pt idx="1542">
                  <c:v>-6.6685829416066005</c:v>
                </c:pt>
                <c:pt idx="1543">
                  <c:v>-3.1306135978221139</c:v>
                </c:pt>
                <c:pt idx="1544">
                  <c:v>3.6933424512039634</c:v>
                </c:pt>
                <c:pt idx="1545">
                  <c:v>3.9585835187268921</c:v>
                </c:pt>
                <c:pt idx="1546">
                  <c:v>3.209358431742694</c:v>
                </c:pt>
                <c:pt idx="1547">
                  <c:v>2.9909065566125035</c:v>
                </c:pt>
                <c:pt idx="1548">
                  <c:v>2.5795817360465767</c:v>
                </c:pt>
                <c:pt idx="1549">
                  <c:v>3.553496652321976</c:v>
                </c:pt>
                <c:pt idx="1550">
                  <c:v>3.4720759422387655</c:v>
                </c:pt>
                <c:pt idx="1551">
                  <c:v>2.4538769026439269</c:v>
                </c:pt>
                <c:pt idx="1552">
                  <c:v>1.9784770548688955</c:v>
                </c:pt>
                <c:pt idx="1553">
                  <c:v>-4.9866190532907826</c:v>
                </c:pt>
                <c:pt idx="1554">
                  <c:v>5.9888069356257363</c:v>
                </c:pt>
                <c:pt idx="1555">
                  <c:v>-0.35582725374731694</c:v>
                </c:pt>
                <c:pt idx="1556">
                  <c:v>-0.13082382752200108</c:v>
                </c:pt>
                <c:pt idx="1557">
                  <c:v>0.26612754083832874</c:v>
                </c:pt>
                <c:pt idx="1558">
                  <c:v>-0.46797047473909276</c:v>
                </c:pt>
                <c:pt idx="1559">
                  <c:v>-6.7530214072977017</c:v>
                </c:pt>
                <c:pt idx="1560">
                  <c:v>-6.5873128733451738</c:v>
                </c:pt>
                <c:pt idx="1561">
                  <c:v>-7.4743797647113359</c:v>
                </c:pt>
                <c:pt idx="1562">
                  <c:v>-2.2391923950237049</c:v>
                </c:pt>
                <c:pt idx="1563">
                  <c:v>-3.7521634081539963</c:v>
                </c:pt>
                <c:pt idx="1564">
                  <c:v>-10.616454419512284</c:v>
                </c:pt>
                <c:pt idx="1565">
                  <c:v>-3.5286414424488526</c:v>
                </c:pt>
                <c:pt idx="1566">
                  <c:v>3.8156724985459736</c:v>
                </c:pt>
                <c:pt idx="1567">
                  <c:v>-1.1851508500593562</c:v>
                </c:pt>
                <c:pt idx="1568">
                  <c:v>8.4478491029997091E-2</c:v>
                </c:pt>
                <c:pt idx="1569">
                  <c:v>-0.70937112072131181</c:v>
                </c:pt>
                <c:pt idx="1570">
                  <c:v>-3.2046498964477141</c:v>
                </c:pt>
                <c:pt idx="1571">
                  <c:v>-3.7358528013920065</c:v>
                </c:pt>
                <c:pt idx="1572">
                  <c:v>-3.5674417378410195</c:v>
                </c:pt>
                <c:pt idx="1573">
                  <c:v>-4.4232899822119851</c:v>
                </c:pt>
                <c:pt idx="1574">
                  <c:v>-3.8997948792953014</c:v>
                </c:pt>
                <c:pt idx="1575">
                  <c:v>-4.4423213157437615</c:v>
                </c:pt>
                <c:pt idx="1576">
                  <c:v>-4.3046078097200011</c:v>
                </c:pt>
                <c:pt idx="1577">
                  <c:v>-4.135309366342069</c:v>
                </c:pt>
                <c:pt idx="1578">
                  <c:v>-3.8085359880064429</c:v>
                </c:pt>
                <c:pt idx="1579">
                  <c:v>-3.1551603177701684</c:v>
                </c:pt>
                <c:pt idx="1580">
                  <c:v>-3.440608639146383</c:v>
                </c:pt>
                <c:pt idx="1581">
                  <c:v>-0.23042487129477426</c:v>
                </c:pt>
                <c:pt idx="1582">
                  <c:v>-0.1981925773716586</c:v>
                </c:pt>
                <c:pt idx="1583">
                  <c:v>-0.1713813410133784</c:v>
                </c:pt>
                <c:pt idx="1584">
                  <c:v>0.1614066896202731</c:v>
                </c:pt>
                <c:pt idx="1585">
                  <c:v>-1.1498468162069821</c:v>
                </c:pt>
                <c:pt idx="1586">
                  <c:v>1.3318810836328534</c:v>
                </c:pt>
                <c:pt idx="1587">
                  <c:v>1.82649178086979</c:v>
                </c:pt>
                <c:pt idx="1588">
                  <c:v>-0.43791263027186933</c:v>
                </c:pt>
                <c:pt idx="1589">
                  <c:v>-0.58606918291347709</c:v>
                </c:pt>
                <c:pt idx="1590">
                  <c:v>-0.55997048799367277</c:v>
                </c:pt>
                <c:pt idx="1591">
                  <c:v>-1.2051513509168008</c:v>
                </c:pt>
                <c:pt idx="1592">
                  <c:v>-9.1218986768676798E-3</c:v>
                </c:pt>
                <c:pt idx="1593">
                  <c:v>0.37521401206349769</c:v>
                </c:pt>
                <c:pt idx="1594">
                  <c:v>0.43905551203398741</c:v>
                </c:pt>
                <c:pt idx="1595">
                  <c:v>1.8679069592944035</c:v>
                </c:pt>
                <c:pt idx="1596">
                  <c:v>-1.9731444935038989</c:v>
                </c:pt>
                <c:pt idx="1597">
                  <c:v>-1.920614666748425</c:v>
                </c:pt>
                <c:pt idx="1598">
                  <c:v>-2.0975193979138913</c:v>
                </c:pt>
                <c:pt idx="1599">
                  <c:v>-2.1612197120807628</c:v>
                </c:pt>
                <c:pt idx="1600">
                  <c:v>-0.92905796695151244</c:v>
                </c:pt>
                <c:pt idx="1601">
                  <c:v>-1.1490556595146748</c:v>
                </c:pt>
                <c:pt idx="1602">
                  <c:v>-2.378184378458049</c:v>
                </c:pt>
                <c:pt idx="1603">
                  <c:v>-2.090325714915378</c:v>
                </c:pt>
                <c:pt idx="1604">
                  <c:v>-2.1687079972312788</c:v>
                </c:pt>
                <c:pt idx="1605">
                  <c:v>-2.2950417521159014</c:v>
                </c:pt>
                <c:pt idx="1606">
                  <c:v>-1.7128656616653943</c:v>
                </c:pt>
                <c:pt idx="1607">
                  <c:v>-1.9780191537615079</c:v>
                </c:pt>
                <c:pt idx="1608">
                  <c:v>-2.0167297162495683</c:v>
                </c:pt>
                <c:pt idx="1609">
                  <c:v>1.9730968878341424</c:v>
                </c:pt>
                <c:pt idx="1610">
                  <c:v>2.1130905111683558</c:v>
                </c:pt>
                <c:pt idx="1611">
                  <c:v>3.5344273394825021</c:v>
                </c:pt>
                <c:pt idx="1612">
                  <c:v>1.8989350307590189</c:v>
                </c:pt>
                <c:pt idx="1613">
                  <c:v>1.7222032837124051</c:v>
                </c:pt>
                <c:pt idx="1614">
                  <c:v>9.0380868755863286</c:v>
                </c:pt>
                <c:pt idx="1615">
                  <c:v>6.2154457304128226</c:v>
                </c:pt>
                <c:pt idx="1616">
                  <c:v>4.0366606945482761</c:v>
                </c:pt>
                <c:pt idx="1617">
                  <c:v>2.664221413361771</c:v>
                </c:pt>
                <c:pt idx="1618">
                  <c:v>7.2926207402216106</c:v>
                </c:pt>
                <c:pt idx="1619">
                  <c:v>6.9702299879775502</c:v>
                </c:pt>
                <c:pt idx="1620">
                  <c:v>7.2915887747075638</c:v>
                </c:pt>
                <c:pt idx="1621">
                  <c:v>8.4270843411395848</c:v>
                </c:pt>
                <c:pt idx="1622">
                  <c:v>8.3953981563031252</c:v>
                </c:pt>
                <c:pt idx="1623">
                  <c:v>4.7572382178668873</c:v>
                </c:pt>
                <c:pt idx="1624">
                  <c:v>-3.577059140445606</c:v>
                </c:pt>
                <c:pt idx="1625">
                  <c:v>-0.85388390673140546</c:v>
                </c:pt>
                <c:pt idx="1626">
                  <c:v>-3.130772159227742</c:v>
                </c:pt>
                <c:pt idx="1627">
                  <c:v>-3.5035481125259254</c:v>
                </c:pt>
                <c:pt idx="1628">
                  <c:v>-2.113402014184647</c:v>
                </c:pt>
                <c:pt idx="1629">
                  <c:v>-2.0130681290589232</c:v>
                </c:pt>
                <c:pt idx="1630">
                  <c:v>-7.6162737584427482</c:v>
                </c:pt>
                <c:pt idx="1631">
                  <c:v>-1.6491792341059841</c:v>
                </c:pt>
                <c:pt idx="1632">
                  <c:v>4.9669576945387837</c:v>
                </c:pt>
                <c:pt idx="1633">
                  <c:v>-2.599369578801578</c:v>
                </c:pt>
                <c:pt idx="1634">
                  <c:v>-1.1400770124408486</c:v>
                </c:pt>
                <c:pt idx="1635">
                  <c:v>-0.85605387348304962</c:v>
                </c:pt>
                <c:pt idx="1636">
                  <c:v>2.1017895526931608E-2</c:v>
                </c:pt>
                <c:pt idx="1637">
                  <c:v>-3.5991484060929939E-2</c:v>
                </c:pt>
                <c:pt idx="1638">
                  <c:v>-0.37209537577577972</c:v>
                </c:pt>
                <c:pt idx="1639">
                  <c:v>0.16417732330786217</c:v>
                </c:pt>
                <c:pt idx="1640">
                  <c:v>0.41242178002548524</c:v>
                </c:pt>
                <c:pt idx="1641">
                  <c:v>-9.1355381022347455</c:v>
                </c:pt>
                <c:pt idx="1642">
                  <c:v>-9.0195110135754017</c:v>
                </c:pt>
                <c:pt idx="1643">
                  <c:v>3.1825804722653963</c:v>
                </c:pt>
                <c:pt idx="1644">
                  <c:v>4.6491180562298737</c:v>
                </c:pt>
                <c:pt idx="1645">
                  <c:v>6.0049473102150444</c:v>
                </c:pt>
                <c:pt idx="1646">
                  <c:v>-4.7879127207827921</c:v>
                </c:pt>
                <c:pt idx="1647">
                  <c:v>7.5011717790708277</c:v>
                </c:pt>
                <c:pt idx="1648">
                  <c:v>8.9884967874231947</c:v>
                </c:pt>
              </c:numCache>
            </c:numRef>
          </c:val>
          <c:extLst>
            <c:ext xmlns:c16="http://schemas.microsoft.com/office/drawing/2014/chart" uri="{C3380CC4-5D6E-409C-BE32-E72D297353CC}">
              <c16:uniqueId val="{00000001-4F73-4DFB-8884-6BC27E0464AB}"/>
            </c:ext>
          </c:extLst>
        </c:ser>
        <c:dLbls>
          <c:showLegendKey val="0"/>
          <c:showVal val="0"/>
          <c:showCatName val="0"/>
          <c:showSerName val="0"/>
          <c:showPercent val="0"/>
          <c:showBubbleSize val="0"/>
        </c:dLbls>
        <c:gapWidth val="150"/>
        <c:axId val="1910293024"/>
        <c:axId val="1910285824"/>
      </c:barChart>
      <c:catAx>
        <c:axId val="1910293024"/>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910285824"/>
        <c:crosses val="autoZero"/>
        <c:auto val="1"/>
        <c:lblAlgn val="ctr"/>
        <c:lblOffset val="100"/>
        <c:noMultiLvlLbl val="0"/>
      </c:catAx>
      <c:valAx>
        <c:axId val="1910285824"/>
        <c:scaling>
          <c:orientation val="minMax"/>
        </c:scaling>
        <c:delete val="0"/>
        <c:axPos val="l"/>
        <c:majorGridlines/>
        <c:title>
          <c:tx>
            <c:rich>
              <a:bodyPr/>
              <a:lstStyle/>
              <a:p>
                <a:pPr>
                  <a:defRPr/>
                </a:pPr>
                <a:r>
                  <a:rPr lang="en-US"/>
                  <a:t>PRESS Residual</a:t>
                </a:r>
              </a:p>
            </c:rich>
          </c:tx>
          <c:overlay val="0"/>
        </c:title>
        <c:numFmt formatCode="0" sourceLinked="0"/>
        <c:majorTickMark val="out"/>
        <c:minorTickMark val="none"/>
        <c:tickLblPos val="nextTo"/>
        <c:crossAx val="1910293024"/>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1910273824"/>
        <c:axId val="1910264224"/>
      </c:barChart>
      <c:catAx>
        <c:axId val="1910273824"/>
        <c:scaling>
          <c:orientation val="minMax"/>
        </c:scaling>
        <c:delete val="0"/>
        <c:axPos val="b"/>
        <c:majorTickMark val="out"/>
        <c:minorTickMark val="none"/>
        <c:tickLblPos val="nextTo"/>
        <c:crossAx val="1910264224"/>
        <c:crosses val="autoZero"/>
        <c:auto val="1"/>
        <c:lblAlgn val="ctr"/>
        <c:lblOffset val="100"/>
        <c:noMultiLvlLbl val="0"/>
      </c:catAx>
      <c:valAx>
        <c:axId val="1910264224"/>
        <c:scaling>
          <c:orientation val="minMax"/>
        </c:scaling>
        <c:delete val="0"/>
        <c:axPos val="l"/>
        <c:majorGridlines/>
        <c:majorTickMark val="out"/>
        <c:minorTickMark val="none"/>
        <c:tickLblPos val="nextTo"/>
        <c:crossAx val="1910273824"/>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34</xdr:col>
      <xdr:colOff>0</xdr:colOff>
      <xdr:row>2</xdr:row>
      <xdr:rowOff>0</xdr:rowOff>
    </xdr:from>
    <xdr:to>
      <xdr:col>40</xdr:col>
      <xdr:colOff>279400</xdr:colOff>
      <xdr:row>22</xdr:row>
      <xdr:rowOff>127000</xdr:rowOff>
    </xdr:to>
    <xdr:graphicFrame macro="">
      <xdr:nvGraphicFramePr>
        <xdr:cNvPr id="9" name="Chart 8">
          <a:extLst>
            <a:ext uri="{FF2B5EF4-FFF2-40B4-BE49-F238E27FC236}">
              <a16:creationId xmlns:a16="http://schemas.microsoft.com/office/drawing/2014/main" id="{177EE8F6-A6FC-C3AF-407E-B6E42B759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406400</xdr:colOff>
      <xdr:row>2</xdr:row>
      <xdr:rowOff>0</xdr:rowOff>
    </xdr:from>
    <xdr:to>
      <xdr:col>47</xdr:col>
      <xdr:colOff>76200</xdr:colOff>
      <xdr:row>22</xdr:row>
      <xdr:rowOff>127000</xdr:rowOff>
    </xdr:to>
    <xdr:graphicFrame macro="">
      <xdr:nvGraphicFramePr>
        <xdr:cNvPr id="10" name="Chart 9">
          <a:extLst>
            <a:ext uri="{FF2B5EF4-FFF2-40B4-BE49-F238E27FC236}">
              <a16:creationId xmlns:a16="http://schemas.microsoft.com/office/drawing/2014/main" id="{E60055DE-FD2B-E6C8-36D3-86BCF805C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0</xdr:colOff>
      <xdr:row>23</xdr:row>
      <xdr:rowOff>63500</xdr:rowOff>
    </xdr:from>
    <xdr:to>
      <xdr:col>40</xdr:col>
      <xdr:colOff>279400</xdr:colOff>
      <xdr:row>44</xdr:row>
      <xdr:rowOff>0</xdr:rowOff>
    </xdr:to>
    <xdr:graphicFrame macro="">
      <xdr:nvGraphicFramePr>
        <xdr:cNvPr id="11" name="Chart 10">
          <a:extLst>
            <a:ext uri="{FF2B5EF4-FFF2-40B4-BE49-F238E27FC236}">
              <a16:creationId xmlns:a16="http://schemas.microsoft.com/office/drawing/2014/main" id="{C053CA32-390A-2760-F89A-2D1530C15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40</xdr:col>
      <xdr:colOff>406400</xdr:colOff>
      <xdr:row>23</xdr:row>
      <xdr:rowOff>63500</xdr:rowOff>
    </xdr:from>
    <xdr:to>
      <xdr:col>47</xdr:col>
      <xdr:colOff>76200</xdr:colOff>
      <xdr:row>44</xdr:row>
      <xdr:rowOff>0</xdr:rowOff>
    </xdr:to>
    <xdr:graphicFrame macro="">
      <xdr:nvGraphicFramePr>
        <xdr:cNvPr id="12" name="Chart 11">
          <a:extLst>
            <a:ext uri="{FF2B5EF4-FFF2-40B4-BE49-F238E27FC236}">
              <a16:creationId xmlns:a16="http://schemas.microsoft.com/office/drawing/2014/main" id="{EEB65E53-456C-C9DA-6BE5-07D9F0FDF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0</xdr:colOff>
      <xdr:row>44</xdr:row>
      <xdr:rowOff>127000</xdr:rowOff>
    </xdr:from>
    <xdr:to>
      <xdr:col>40</xdr:col>
      <xdr:colOff>279400</xdr:colOff>
      <xdr:row>65</xdr:row>
      <xdr:rowOff>63500</xdr:rowOff>
    </xdr:to>
    <xdr:graphicFrame macro="">
      <xdr:nvGraphicFramePr>
        <xdr:cNvPr id="13" name="Chart 12">
          <a:extLst>
            <a:ext uri="{FF2B5EF4-FFF2-40B4-BE49-F238E27FC236}">
              <a16:creationId xmlns:a16="http://schemas.microsoft.com/office/drawing/2014/main" id="{ABC928B3-D002-33B4-3CFA-851ADB2C2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406400</xdr:colOff>
      <xdr:row>44</xdr:row>
      <xdr:rowOff>127000</xdr:rowOff>
    </xdr:from>
    <xdr:to>
      <xdr:col>47</xdr:col>
      <xdr:colOff>76200</xdr:colOff>
      <xdr:row>65</xdr:row>
      <xdr:rowOff>63500</xdr:rowOff>
    </xdr:to>
    <xdr:graphicFrame macro="">
      <xdr:nvGraphicFramePr>
        <xdr:cNvPr id="14" name="Chart 13">
          <a:extLst>
            <a:ext uri="{FF2B5EF4-FFF2-40B4-BE49-F238E27FC236}">
              <a16:creationId xmlns:a16="http://schemas.microsoft.com/office/drawing/2014/main" id="{7D706955-D854-4C42-4E33-727A6D90D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0</xdr:colOff>
      <xdr:row>66</xdr:row>
      <xdr:rowOff>0</xdr:rowOff>
    </xdr:from>
    <xdr:to>
      <xdr:col>40</xdr:col>
      <xdr:colOff>279400</xdr:colOff>
      <xdr:row>86</xdr:row>
      <xdr:rowOff>127000</xdr:rowOff>
    </xdr:to>
    <xdr:graphicFrame macro="">
      <xdr:nvGraphicFramePr>
        <xdr:cNvPr id="15" name="Chart 14">
          <a:extLst>
            <a:ext uri="{FF2B5EF4-FFF2-40B4-BE49-F238E27FC236}">
              <a16:creationId xmlns:a16="http://schemas.microsoft.com/office/drawing/2014/main" id="{71D5695F-C64D-EC41-E0B8-56D155CCB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0.08453</cdr:x>
      <cdr:y>0.11998</cdr:y>
    </cdr:from>
    <cdr:to>
      <cdr:x>0.95634</cdr:x>
      <cdr:y>0.91547</cdr:y>
    </cdr:to>
    <cdr:cxnSp macro="">
      <cdr:nvCxnSpPr>
        <cdr:cNvPr id="2" name="Straight Connector 1">
          <a:extLst xmlns:a="http://schemas.openxmlformats.org/drawingml/2006/main">
            <a:ext uri="{FF2B5EF4-FFF2-40B4-BE49-F238E27FC236}">
              <a16:creationId xmlns:a16="http://schemas.microsoft.com/office/drawing/2014/main" id="{6B709FD3-70CB-54CC-67F5-8349208BAFDA}"/>
            </a:ext>
          </a:extLst>
        </cdr:cNvPr>
        <cdr:cNvCxnSpPr/>
      </cdr:nvCxnSpPr>
      <cdr:spPr>
        <a:xfrm xmlns:a="http://schemas.openxmlformats.org/drawingml/2006/main" flipV="1">
          <a:off x="332804" y="472345"/>
          <a:ext cx="3432302" cy="3131851"/>
        </a:xfrm>
        <a:prstGeom xmlns:a="http://schemas.openxmlformats.org/drawingml/2006/main" prst="line">
          <a:avLst/>
        </a:prstGeom>
        <a:ln xmlns:a="http://schemas.openxmlformats.org/drawingml/2006/main" w="15875" cap="rnd">
          <a:solidFill>
            <a:srgbClr val="787878"/>
          </a:solidFill>
          <a:prstDash val="dot"/>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0.15186</cdr:x>
      <cdr:y>0.11998</cdr:y>
    </cdr:from>
    <cdr:to>
      <cdr:x>0.94816</cdr:x>
      <cdr:y>0.85106</cdr:y>
    </cdr:to>
    <cdr:cxnSp macro="">
      <cdr:nvCxnSpPr>
        <cdr:cNvPr id="2" name="Straight Connector 1">
          <a:extLst xmlns:a="http://schemas.openxmlformats.org/drawingml/2006/main">
            <a:ext uri="{FF2B5EF4-FFF2-40B4-BE49-F238E27FC236}">
              <a16:creationId xmlns:a16="http://schemas.microsoft.com/office/drawing/2014/main" id="{FE826290-C64C-6EA5-5727-C033643199E6}"/>
            </a:ext>
          </a:extLst>
        </cdr:cNvPr>
        <cdr:cNvCxnSpPr/>
      </cdr:nvCxnSpPr>
      <cdr:spPr>
        <a:xfrm xmlns:a="http://schemas.openxmlformats.org/drawingml/2006/main" flipV="1">
          <a:off x="597885" y="472345"/>
          <a:ext cx="3135026" cy="2878295"/>
        </a:xfrm>
        <a:prstGeom xmlns:a="http://schemas.openxmlformats.org/drawingml/2006/main" prst="line">
          <a:avLst/>
        </a:prstGeom>
        <a:ln xmlns:a="http://schemas.openxmlformats.org/drawingml/2006/main" w="15875" cap="rnd">
          <a:solidFill>
            <a:srgbClr val="787878"/>
          </a:solidFill>
          <a:prstDash val="dot"/>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twoCellAnchor>
    <xdr:from>
      <xdr:col>6</xdr:col>
      <xdr:colOff>228600</xdr:colOff>
      <xdr:row>39</xdr:row>
      <xdr:rowOff>142875</xdr:rowOff>
    </xdr:from>
    <xdr:to>
      <xdr:col>12</xdr:col>
      <xdr:colOff>298450</xdr:colOff>
      <xdr:row>54</xdr:row>
      <xdr:rowOff>79375</xdr:rowOff>
    </xdr:to>
    <xdr:graphicFrame macro="">
      <xdr:nvGraphicFramePr>
        <xdr:cNvPr id="2" name="Chart 1">
          <a:extLst>
            <a:ext uri="{FF2B5EF4-FFF2-40B4-BE49-F238E27FC236}">
              <a16:creationId xmlns:a16="http://schemas.microsoft.com/office/drawing/2014/main" id="{5065AECE-1819-0660-99DA-05F5F563D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F6AA2D-BA91-43B4-A916-349190DCCAAF}" name="LAMBDAFunctionsCatalog" displayName="LAMBDAFunctionsCatalog" ref="A1:F79" totalsRowShown="0" headerRowDxfId="32" dataDxfId="31">
  <autoFilter ref="A1:F79" xr:uid="{3BF6AA2D-BA91-43B4-A916-349190DCCAAF}"/>
  <tableColumns count="6">
    <tableColumn id="1" xr3:uid="{7FF285E1-B38C-477F-9C5B-D350E0F166BA}" name="Function Name" dataDxfId="30"/>
    <tableColumn id="2" xr3:uid="{F84D106A-C6DF-43C7-9FCA-540FB18B8F21}" name="Definition" dataDxfId="29"/>
    <tableColumn id="3" xr3:uid="{0ABE23A6-9C41-4A65-B098-C518E98A63C8}" name="Arguments" dataDxfId="28"/>
    <tableColumn id="4" xr3:uid="{059D2551-AEC6-4442-AD90-7EC0D06FDEAE}" name="Yields" dataDxfId="27"/>
    <tableColumn id="5" xr3:uid="{7A0B8DEA-4FC4-4C62-8BBF-F87BC419BCD0}" name="Plain-Language Summary" dataDxfId="26"/>
    <tableColumn id="6" xr3:uid="{04821520-20FC-4DB6-B50E-BCFE84A6EB0C}" name="Description"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B680B7-9F72-48E6-8306-42553D52A602}" name="LifeExpectancyData" displayName="LifeExpectancyData" ref="A1:W2939" totalsRowShown="0">
  <autoFilter ref="A1:W2939" xr:uid="{2AB680B7-9F72-48E6-8306-42553D52A602}"/>
  <tableColumns count="23">
    <tableColumn id="1" xr3:uid="{E4F4301B-28F4-4B51-8FB0-ABCA7A787D9D}" name="Country"/>
    <tableColumn id="2" xr3:uid="{2846AE2F-FB3E-4516-8A7D-3E5C09753F6B}" name="Year"/>
    <tableColumn id="3" xr3:uid="{40B1FE64-1427-4825-A1FA-BF3BE9BD3642}" name="Status"/>
    <tableColumn id="4" xr3:uid="{CDB9B9C9-889E-4B5C-A54A-7315BD661065}" name="Life expectancy"/>
    <tableColumn id="5" xr3:uid="{F1FC9764-E8E9-4E34-8B99-81EE0CD8B23F}" name="Adult Mortality"/>
    <tableColumn id="6" xr3:uid="{DEFD6C8E-41F5-4211-B826-B30324DACF94}" name="infant deaths"/>
    <tableColumn id="7" xr3:uid="{8C3C3C0A-5A4B-493B-8FE4-1FD6733A9DA7}" name="Alcohol"/>
    <tableColumn id="8" xr3:uid="{81811E78-3B37-4328-8553-4872D99E7D1D}" name="percentage expenditure"/>
    <tableColumn id="9" xr3:uid="{07182720-3DDF-4926-A50D-DEF557021179}" name="Hepatitis B"/>
    <tableColumn id="10" xr3:uid="{34184D53-632E-4107-8EFC-2D49A2C6627D}" name="Measles"/>
    <tableColumn id="11" xr3:uid="{15F050E7-F2BB-4069-867C-25DB5AFCB062}" name="BMI"/>
    <tableColumn id="12" xr3:uid="{99E6F456-4865-4B90-AA07-5CE7DF473E0A}" name="under-five deaths"/>
    <tableColumn id="13" xr3:uid="{82682979-D7EE-4F66-8296-CFE779BF229C}" name="Polio"/>
    <tableColumn id="14" xr3:uid="{5A85EF4F-CA3E-455F-9120-7F4DFF6AE547}" name="Total expenditure"/>
    <tableColumn id="15" xr3:uid="{87C67962-54E1-41B6-966A-229B94E731D6}" name="Diphtheria"/>
    <tableColumn id="16" xr3:uid="{6FB7819A-5033-408F-B67B-724B94731996}" name="HIV/AIDS"/>
    <tableColumn id="17" xr3:uid="{7DFCB887-78DF-4373-8FBC-0F024AF434CC}" name="GDP"/>
    <tableColumn id="18" xr3:uid="{18E29869-1583-4E21-8EA5-52E4171D38C2}" name="Population"/>
    <tableColumn id="19" xr3:uid="{68E0DB30-BBE5-40D4-9C94-7864C0FC2898}" name="thinness 1-19 years"/>
    <tableColumn id="20" xr3:uid="{564AAE2B-F87D-43FA-942C-AD048D9E130F}" name="thinness 5-9 years"/>
    <tableColumn id="21" xr3:uid="{E246E5B5-7C71-4AE3-8B44-07D9A16FEE42}" name="Income composition of resources"/>
    <tableColumn id="22" xr3:uid="{C97B15D1-2319-450F-BA03-C973FD567D22}" name="Schooling"/>
    <tableColumn id="23" xr3:uid="{DF27A4FC-3F86-4B11-A099-9D8EEE56CFFB}" name="Full_Data">
      <calculatedColumnFormula>Data_Completeness(LifeExpectancyData[[#This Row],[Life expectancy]:[Schooling]])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04AA0-84E5-4416-9F11-6A370E62E6B6}">
  <dimension ref="A1:F79"/>
  <sheetViews>
    <sheetView workbookViewId="0">
      <pane ySplit="1" topLeftCell="A2" activePane="bottomLeft" state="frozenSplit"/>
      <selection pane="bottomLeft"/>
    </sheetView>
  </sheetViews>
  <sheetFormatPr defaultRowHeight="15" x14ac:dyDescent="0.25"/>
  <cols>
    <col min="1" max="1" width="18.7109375" customWidth="1"/>
    <col min="2" max="2" width="72.7109375" customWidth="1"/>
    <col min="3" max="3" width="30.7109375" customWidth="1"/>
    <col min="4" max="4" width="15.7109375" customWidth="1"/>
    <col min="5" max="5" width="34.7109375" customWidth="1"/>
    <col min="6" max="6" width="66.7109375" customWidth="1"/>
  </cols>
  <sheetData>
    <row r="1" spans="1:6" x14ac:dyDescent="0.25">
      <c r="A1" s="2" t="s">
        <v>0</v>
      </c>
      <c r="B1" s="2" t="s">
        <v>1</v>
      </c>
      <c r="C1" s="2" t="s">
        <v>2</v>
      </c>
      <c r="D1" s="2" t="s">
        <v>3</v>
      </c>
      <c r="E1" s="2" t="s">
        <v>4</v>
      </c>
      <c r="F1" s="2" t="s">
        <v>5</v>
      </c>
    </row>
    <row r="2" spans="1:6" ht="90" x14ac:dyDescent="0.25">
      <c r="A2" s="2" t="s">
        <v>6</v>
      </c>
      <c r="B2" s="1" t="s">
        <v>7</v>
      </c>
      <c r="C2" s="2" t="s">
        <v>8</v>
      </c>
      <c r="D2" s="2" t="s">
        <v>9</v>
      </c>
      <c r="E2" s="2" t="s">
        <v>10</v>
      </c>
      <c r="F2" s="2" t="s">
        <v>11</v>
      </c>
    </row>
    <row r="3" spans="1:6" ht="105" x14ac:dyDescent="0.25">
      <c r="A3" s="2" t="s">
        <v>12</v>
      </c>
      <c r="B3" s="1" t="s">
        <v>13</v>
      </c>
      <c r="C3" s="2" t="s">
        <v>14</v>
      </c>
      <c r="D3" s="2" t="s">
        <v>15</v>
      </c>
      <c r="E3" s="2" t="s">
        <v>16</v>
      </c>
      <c r="F3" s="2" t="s">
        <v>17</v>
      </c>
    </row>
    <row r="4" spans="1:6" ht="105" x14ac:dyDescent="0.25">
      <c r="A4" s="2" t="s">
        <v>18</v>
      </c>
      <c r="B4" s="1" t="s">
        <v>19</v>
      </c>
      <c r="C4" s="2" t="s">
        <v>20</v>
      </c>
      <c r="D4" s="2" t="s">
        <v>21</v>
      </c>
      <c r="E4" s="2" t="s">
        <v>22</v>
      </c>
      <c r="F4" s="2" t="s">
        <v>23</v>
      </c>
    </row>
    <row r="5" spans="1:6" ht="120" x14ac:dyDescent="0.25">
      <c r="A5" s="2" t="s">
        <v>24</v>
      </c>
      <c r="B5" s="1" t="s">
        <v>25</v>
      </c>
      <c r="C5" s="2" t="s">
        <v>26</v>
      </c>
      <c r="D5" s="2" t="s">
        <v>27</v>
      </c>
      <c r="E5" s="2" t="s">
        <v>28</v>
      </c>
      <c r="F5" s="2" t="s">
        <v>29</v>
      </c>
    </row>
    <row r="6" spans="1:6" ht="120" x14ac:dyDescent="0.25">
      <c r="A6" s="2" t="s">
        <v>30</v>
      </c>
      <c r="B6" s="1" t="s">
        <v>31</v>
      </c>
      <c r="C6" s="2" t="s">
        <v>26</v>
      </c>
      <c r="D6" s="2" t="s">
        <v>32</v>
      </c>
      <c r="E6" s="2" t="s">
        <v>33</v>
      </c>
      <c r="F6" s="2" t="s">
        <v>34</v>
      </c>
    </row>
    <row r="7" spans="1:6" ht="120" x14ac:dyDescent="0.25">
      <c r="A7" s="2" t="s">
        <v>35</v>
      </c>
      <c r="B7" s="1" t="s">
        <v>36</v>
      </c>
      <c r="C7" s="2" t="s">
        <v>26</v>
      </c>
      <c r="D7" s="2" t="s">
        <v>37</v>
      </c>
      <c r="E7" s="2" t="s">
        <v>38</v>
      </c>
      <c r="F7" s="2" t="s">
        <v>39</v>
      </c>
    </row>
    <row r="8" spans="1:6" ht="150" x14ac:dyDescent="0.25">
      <c r="A8" s="2" t="s">
        <v>40</v>
      </c>
      <c r="B8" s="1" t="s">
        <v>41</v>
      </c>
      <c r="C8" s="2" t="s">
        <v>26</v>
      </c>
      <c r="D8" s="2" t="s">
        <v>42</v>
      </c>
      <c r="E8" s="2" t="s">
        <v>43</v>
      </c>
      <c r="F8" s="2" t="s">
        <v>44</v>
      </c>
    </row>
    <row r="9" spans="1:6" ht="120" x14ac:dyDescent="0.25">
      <c r="A9" s="2" t="s">
        <v>45</v>
      </c>
      <c r="B9" s="1" t="s">
        <v>46</v>
      </c>
      <c r="C9" s="2" t="s">
        <v>20</v>
      </c>
      <c r="D9" s="2" t="s">
        <v>47</v>
      </c>
      <c r="E9" s="2" t="s">
        <v>48</v>
      </c>
      <c r="F9" s="2" t="s">
        <v>49</v>
      </c>
    </row>
    <row r="10" spans="1:6" ht="120" x14ac:dyDescent="0.25">
      <c r="A10" s="2" t="s">
        <v>50</v>
      </c>
      <c r="B10" s="1" t="s">
        <v>51</v>
      </c>
      <c r="C10" s="2" t="s">
        <v>26</v>
      </c>
      <c r="D10" s="2" t="s">
        <v>52</v>
      </c>
      <c r="E10" s="2" t="s">
        <v>53</v>
      </c>
      <c r="F10" s="2" t="s">
        <v>54</v>
      </c>
    </row>
    <row r="11" spans="1:6" ht="120" x14ac:dyDescent="0.25">
      <c r="A11" s="2" t="s">
        <v>55</v>
      </c>
      <c r="B11" s="1" t="s">
        <v>56</v>
      </c>
      <c r="C11" s="2" t="s">
        <v>26</v>
      </c>
      <c r="D11" s="2" t="s">
        <v>57</v>
      </c>
      <c r="E11" s="2" t="s">
        <v>58</v>
      </c>
      <c r="F11" s="2" t="s">
        <v>59</v>
      </c>
    </row>
    <row r="12" spans="1:6" ht="120" x14ac:dyDescent="0.25">
      <c r="A12" s="2" t="s">
        <v>60</v>
      </c>
      <c r="B12" s="1" t="s">
        <v>61</v>
      </c>
      <c r="C12" s="2" t="s">
        <v>26</v>
      </c>
      <c r="D12" s="2" t="s">
        <v>62</v>
      </c>
      <c r="E12" s="2" t="s">
        <v>63</v>
      </c>
      <c r="F12" s="2" t="s">
        <v>64</v>
      </c>
    </row>
    <row r="13" spans="1:6" ht="120" x14ac:dyDescent="0.25">
      <c r="A13" s="2" t="s">
        <v>65</v>
      </c>
      <c r="B13" s="1" t="s">
        <v>66</v>
      </c>
      <c r="C13" s="2" t="s">
        <v>26</v>
      </c>
      <c r="D13" s="2" t="s">
        <v>67</v>
      </c>
      <c r="E13" s="2" t="s">
        <v>68</v>
      </c>
      <c r="F13" s="2" t="s">
        <v>69</v>
      </c>
    </row>
    <row r="14" spans="1:6" ht="120" x14ac:dyDescent="0.25">
      <c r="A14" s="2" t="s">
        <v>70</v>
      </c>
      <c r="B14" s="1" t="s">
        <v>71</v>
      </c>
      <c r="C14" s="2" t="s">
        <v>26</v>
      </c>
      <c r="D14" s="2" t="s">
        <v>72</v>
      </c>
      <c r="E14" s="2" t="s">
        <v>73</v>
      </c>
      <c r="F14" s="2" t="s">
        <v>74</v>
      </c>
    </row>
    <row r="15" spans="1:6" ht="135" x14ac:dyDescent="0.25">
      <c r="A15" s="2" t="s">
        <v>75</v>
      </c>
      <c r="B15" s="1" t="s">
        <v>76</v>
      </c>
      <c r="C15" s="2" t="s">
        <v>26</v>
      </c>
      <c r="D15" s="2" t="s">
        <v>77</v>
      </c>
      <c r="E15" s="2" t="s">
        <v>78</v>
      </c>
      <c r="F15" s="2" t="s">
        <v>79</v>
      </c>
    </row>
    <row r="16" spans="1:6" ht="135" x14ac:dyDescent="0.25">
      <c r="A16" s="2" t="s">
        <v>80</v>
      </c>
      <c r="B16" s="1" t="s">
        <v>81</v>
      </c>
      <c r="C16" s="2" t="s">
        <v>26</v>
      </c>
      <c r="D16" s="2" t="s">
        <v>82</v>
      </c>
      <c r="E16" s="2" t="s">
        <v>83</v>
      </c>
      <c r="F16" s="2" t="s">
        <v>84</v>
      </c>
    </row>
    <row r="17" spans="1:6" ht="135" x14ac:dyDescent="0.25">
      <c r="A17" s="2" t="s">
        <v>85</v>
      </c>
      <c r="B17" s="1" t="s">
        <v>86</v>
      </c>
      <c r="C17" s="2" t="s">
        <v>26</v>
      </c>
      <c r="D17" s="2" t="s">
        <v>87</v>
      </c>
      <c r="E17" s="2" t="s">
        <v>88</v>
      </c>
      <c r="F17" s="2" t="s">
        <v>89</v>
      </c>
    </row>
    <row r="18" spans="1:6" ht="150" x14ac:dyDescent="0.25">
      <c r="A18" s="2" t="s">
        <v>90</v>
      </c>
      <c r="B18" s="1" t="s">
        <v>91</v>
      </c>
      <c r="C18" s="2" t="s">
        <v>26</v>
      </c>
      <c r="D18" s="2" t="s">
        <v>92</v>
      </c>
      <c r="E18" s="2" t="s">
        <v>93</v>
      </c>
      <c r="F18" s="2" t="s">
        <v>94</v>
      </c>
    </row>
    <row r="19" spans="1:6" ht="135" x14ac:dyDescent="0.25">
      <c r="A19" s="2" t="s">
        <v>95</v>
      </c>
      <c r="B19" s="1" t="s">
        <v>96</v>
      </c>
      <c r="C19" s="2" t="s">
        <v>26</v>
      </c>
      <c r="D19" s="2" t="s">
        <v>97</v>
      </c>
      <c r="E19" s="2" t="s">
        <v>98</v>
      </c>
      <c r="F19" s="2" t="s">
        <v>99</v>
      </c>
    </row>
    <row r="20" spans="1:6" ht="135" x14ac:dyDescent="0.25">
      <c r="A20" s="2" t="s">
        <v>100</v>
      </c>
      <c r="B20" s="1" t="s">
        <v>101</v>
      </c>
      <c r="C20" s="2" t="s">
        <v>26</v>
      </c>
      <c r="D20" s="2" t="s">
        <v>102</v>
      </c>
      <c r="E20" s="2" t="s">
        <v>103</v>
      </c>
      <c r="F20" s="2" t="s">
        <v>104</v>
      </c>
    </row>
    <row r="21" spans="1:6" ht="165" x14ac:dyDescent="0.25">
      <c r="A21" s="2" t="s">
        <v>105</v>
      </c>
      <c r="B21" s="1" t="s">
        <v>106</v>
      </c>
      <c r="C21" s="2" t="s">
        <v>26</v>
      </c>
      <c r="D21" s="2" t="s">
        <v>107</v>
      </c>
      <c r="E21" s="2" t="s">
        <v>108</v>
      </c>
      <c r="F21" s="2" t="s">
        <v>109</v>
      </c>
    </row>
    <row r="22" spans="1:6" ht="180" x14ac:dyDescent="0.25">
      <c r="A22" s="2" t="s">
        <v>110</v>
      </c>
      <c r="B22" s="1" t="s">
        <v>111</v>
      </c>
      <c r="C22" s="2" t="s">
        <v>26</v>
      </c>
      <c r="D22" s="2" t="s">
        <v>112</v>
      </c>
      <c r="E22" s="2" t="s">
        <v>113</v>
      </c>
      <c r="F22" s="2" t="s">
        <v>114</v>
      </c>
    </row>
    <row r="23" spans="1:6" ht="120" x14ac:dyDescent="0.25">
      <c r="A23" s="2" t="s">
        <v>115</v>
      </c>
      <c r="B23" s="1" t="s">
        <v>116</v>
      </c>
      <c r="C23" s="2" t="s">
        <v>26</v>
      </c>
      <c r="D23" s="2" t="s">
        <v>117</v>
      </c>
      <c r="E23" s="2" t="s">
        <v>118</v>
      </c>
      <c r="F23" s="2" t="s">
        <v>119</v>
      </c>
    </row>
    <row r="24" spans="1:6" ht="120" x14ac:dyDescent="0.25">
      <c r="A24" s="2" t="s">
        <v>120</v>
      </c>
      <c r="B24" s="1" t="s">
        <v>121</v>
      </c>
      <c r="C24" s="2" t="s">
        <v>26</v>
      </c>
      <c r="D24" s="2" t="s">
        <v>122</v>
      </c>
      <c r="E24" s="2" t="s">
        <v>123</v>
      </c>
      <c r="F24" s="2" t="s">
        <v>124</v>
      </c>
    </row>
    <row r="25" spans="1:6" ht="150" x14ac:dyDescent="0.25">
      <c r="A25" s="2" t="s">
        <v>125</v>
      </c>
      <c r="B25" s="1" t="s">
        <v>126</v>
      </c>
      <c r="C25" s="2" t="s">
        <v>127</v>
      </c>
      <c r="D25" s="2" t="s">
        <v>128</v>
      </c>
      <c r="E25" s="2" t="s">
        <v>129</v>
      </c>
      <c r="F25" s="2" t="s">
        <v>130</v>
      </c>
    </row>
    <row r="26" spans="1:6" ht="150" x14ac:dyDescent="0.25">
      <c r="A26" s="2" t="s">
        <v>131</v>
      </c>
      <c r="B26" s="1" t="s">
        <v>132</v>
      </c>
      <c r="C26" s="2" t="s">
        <v>127</v>
      </c>
      <c r="D26" s="2" t="s">
        <v>133</v>
      </c>
      <c r="E26" s="2" t="s">
        <v>134</v>
      </c>
      <c r="F26" s="2" t="s">
        <v>135</v>
      </c>
    </row>
    <row r="27" spans="1:6" ht="120" x14ac:dyDescent="0.25">
      <c r="A27" s="2" t="s">
        <v>136</v>
      </c>
      <c r="B27" s="1" t="s">
        <v>137</v>
      </c>
      <c r="C27" s="2" t="s">
        <v>26</v>
      </c>
      <c r="D27" s="2" t="s">
        <v>138</v>
      </c>
      <c r="E27" s="2" t="s">
        <v>139</v>
      </c>
      <c r="F27" s="2" t="s">
        <v>140</v>
      </c>
    </row>
    <row r="28" spans="1:6" ht="120" x14ac:dyDescent="0.25">
      <c r="A28" s="2" t="s">
        <v>141</v>
      </c>
      <c r="B28" s="1" t="s">
        <v>142</v>
      </c>
      <c r="C28" s="2" t="s">
        <v>26</v>
      </c>
      <c r="D28" s="2" t="s">
        <v>143</v>
      </c>
      <c r="E28" s="2" t="s">
        <v>144</v>
      </c>
      <c r="F28" s="2" t="s">
        <v>145</v>
      </c>
    </row>
    <row r="29" spans="1:6" ht="180" x14ac:dyDescent="0.25">
      <c r="A29" s="2" t="s">
        <v>146</v>
      </c>
      <c r="B29" s="1" t="s">
        <v>147</v>
      </c>
      <c r="C29" s="2" t="s">
        <v>26</v>
      </c>
      <c r="D29" s="2" t="s">
        <v>148</v>
      </c>
      <c r="E29" s="2" t="s">
        <v>149</v>
      </c>
      <c r="F29" s="2" t="s">
        <v>150</v>
      </c>
    </row>
    <row r="30" spans="1:6" ht="300" x14ac:dyDescent="0.25">
      <c r="A30" s="2" t="s">
        <v>151</v>
      </c>
      <c r="B30" s="1" t="s">
        <v>152</v>
      </c>
      <c r="C30" s="2" t="s">
        <v>153</v>
      </c>
      <c r="D30" s="2" t="s">
        <v>154</v>
      </c>
      <c r="E30" s="2" t="s">
        <v>155</v>
      </c>
      <c r="F30" s="2" t="s">
        <v>156</v>
      </c>
    </row>
    <row r="31" spans="1:6" ht="120" x14ac:dyDescent="0.25">
      <c r="A31" s="2" t="s">
        <v>157</v>
      </c>
      <c r="B31" s="1" t="s">
        <v>158</v>
      </c>
      <c r="C31" s="2" t="s">
        <v>159</v>
      </c>
      <c r="D31" s="2" t="s">
        <v>160</v>
      </c>
      <c r="E31" s="2" t="s">
        <v>161</v>
      </c>
      <c r="F31" s="2" t="s">
        <v>162</v>
      </c>
    </row>
    <row r="32" spans="1:6" ht="405" x14ac:dyDescent="0.25">
      <c r="A32" s="2" t="s">
        <v>163</v>
      </c>
      <c r="B32" s="1" t="s">
        <v>164</v>
      </c>
      <c r="C32" s="2" t="s">
        <v>165</v>
      </c>
      <c r="D32" s="2" t="s">
        <v>166</v>
      </c>
      <c r="E32" s="2" t="s">
        <v>167</v>
      </c>
      <c r="F32" s="2" t="s">
        <v>168</v>
      </c>
    </row>
    <row r="33" spans="1:6" ht="60" x14ac:dyDescent="0.25">
      <c r="A33" s="2" t="s">
        <v>169</v>
      </c>
      <c r="B33" s="1" t="s">
        <v>170</v>
      </c>
      <c r="C33" s="2" t="s">
        <v>8</v>
      </c>
      <c r="D33" s="2" t="s">
        <v>171</v>
      </c>
      <c r="E33" s="2" t="s">
        <v>172</v>
      </c>
      <c r="F33" s="2" t="s">
        <v>173</v>
      </c>
    </row>
    <row r="34" spans="1:6" ht="90" x14ac:dyDescent="0.25">
      <c r="A34" s="2" t="s">
        <v>174</v>
      </c>
      <c r="B34" s="1" t="s">
        <v>175</v>
      </c>
      <c r="C34" s="2" t="s">
        <v>8</v>
      </c>
      <c r="D34" s="2" t="s">
        <v>176</v>
      </c>
      <c r="E34" s="2" t="s">
        <v>177</v>
      </c>
      <c r="F34" s="2" t="s">
        <v>178</v>
      </c>
    </row>
    <row r="35" spans="1:6" ht="60" x14ac:dyDescent="0.25">
      <c r="A35" s="2" t="s">
        <v>179</v>
      </c>
      <c r="B35" s="1" t="s">
        <v>180</v>
      </c>
      <c r="C35" s="2" t="s">
        <v>8</v>
      </c>
      <c r="D35" s="2" t="s">
        <v>181</v>
      </c>
      <c r="E35" s="2" t="s">
        <v>182</v>
      </c>
      <c r="F35" s="2" t="s">
        <v>183</v>
      </c>
    </row>
    <row r="36" spans="1:6" ht="90" x14ac:dyDescent="0.25">
      <c r="A36" s="2" t="s">
        <v>184</v>
      </c>
      <c r="B36" s="1" t="s">
        <v>185</v>
      </c>
      <c r="C36" s="2" t="s">
        <v>8</v>
      </c>
      <c r="D36" s="2" t="s">
        <v>186</v>
      </c>
      <c r="E36" s="2" t="s">
        <v>187</v>
      </c>
      <c r="F36" s="2" t="s">
        <v>188</v>
      </c>
    </row>
    <row r="37" spans="1:6" ht="120" x14ac:dyDescent="0.25">
      <c r="A37" s="2" t="s">
        <v>189</v>
      </c>
      <c r="B37" s="1" t="s">
        <v>190</v>
      </c>
      <c r="C37" s="2" t="s">
        <v>8</v>
      </c>
      <c r="D37" s="2" t="s">
        <v>191</v>
      </c>
      <c r="E37" s="2" t="s">
        <v>192</v>
      </c>
      <c r="F37" s="2" t="s">
        <v>193</v>
      </c>
    </row>
    <row r="38" spans="1:6" ht="165" x14ac:dyDescent="0.25">
      <c r="A38" s="2" t="s">
        <v>194</v>
      </c>
      <c r="B38" s="1" t="s">
        <v>195</v>
      </c>
      <c r="C38" s="2" t="s">
        <v>196</v>
      </c>
      <c r="D38" s="2" t="s">
        <v>197</v>
      </c>
      <c r="E38" s="2" t="s">
        <v>198</v>
      </c>
      <c r="F38" s="2" t="s">
        <v>199</v>
      </c>
    </row>
    <row r="39" spans="1:6" ht="105" x14ac:dyDescent="0.25">
      <c r="A39" s="2" t="s">
        <v>200</v>
      </c>
      <c r="B39" s="1" t="s">
        <v>201</v>
      </c>
      <c r="C39" s="2" t="s">
        <v>202</v>
      </c>
      <c r="D39" s="2" t="s">
        <v>203</v>
      </c>
      <c r="E39" s="2" t="s">
        <v>204</v>
      </c>
      <c r="F39" s="2" t="s">
        <v>205</v>
      </c>
    </row>
    <row r="40" spans="1:6" ht="135" x14ac:dyDescent="0.25">
      <c r="A40" s="2" t="s">
        <v>206</v>
      </c>
      <c r="B40" s="1" t="s">
        <v>207</v>
      </c>
      <c r="C40" s="2" t="s">
        <v>26</v>
      </c>
      <c r="D40" s="2" t="s">
        <v>208</v>
      </c>
      <c r="E40" s="2" t="s">
        <v>209</v>
      </c>
      <c r="F40" s="2" t="s">
        <v>210</v>
      </c>
    </row>
    <row r="41" spans="1:6" ht="120" x14ac:dyDescent="0.25">
      <c r="A41" s="2" t="s">
        <v>211</v>
      </c>
      <c r="B41" s="1" t="s">
        <v>212</v>
      </c>
      <c r="C41" s="2" t="s">
        <v>26</v>
      </c>
      <c r="D41" s="2" t="s">
        <v>213</v>
      </c>
      <c r="E41" s="2" t="s">
        <v>214</v>
      </c>
      <c r="F41" s="2" t="s">
        <v>215</v>
      </c>
    </row>
    <row r="42" spans="1:6" ht="120" x14ac:dyDescent="0.25">
      <c r="A42" s="2" t="s">
        <v>216</v>
      </c>
      <c r="B42" s="1" t="s">
        <v>217</v>
      </c>
      <c r="C42" s="2" t="s">
        <v>26</v>
      </c>
      <c r="D42" s="2" t="s">
        <v>218</v>
      </c>
      <c r="E42" s="2" t="s">
        <v>219</v>
      </c>
      <c r="F42" s="2" t="s">
        <v>220</v>
      </c>
    </row>
    <row r="43" spans="1:6" ht="105" x14ac:dyDescent="0.25">
      <c r="A43" s="2" t="s">
        <v>221</v>
      </c>
      <c r="B43" s="1" t="s">
        <v>222</v>
      </c>
      <c r="C43" s="2" t="s">
        <v>223</v>
      </c>
      <c r="D43" s="2" t="s">
        <v>224</v>
      </c>
      <c r="E43" s="2" t="s">
        <v>225</v>
      </c>
      <c r="F43" s="2" t="s">
        <v>226</v>
      </c>
    </row>
    <row r="44" spans="1:6" ht="210" x14ac:dyDescent="0.25">
      <c r="A44" s="2" t="s">
        <v>227</v>
      </c>
      <c r="B44" s="1" t="s">
        <v>228</v>
      </c>
      <c r="C44" s="2" t="s">
        <v>229</v>
      </c>
      <c r="D44" s="2" t="s">
        <v>230</v>
      </c>
      <c r="E44" s="2" t="s">
        <v>231</v>
      </c>
      <c r="F44" s="2" t="s">
        <v>232</v>
      </c>
    </row>
    <row r="45" spans="1:6" ht="195" x14ac:dyDescent="0.25">
      <c r="A45" s="2" t="s">
        <v>233</v>
      </c>
      <c r="B45" s="1" t="s">
        <v>234</v>
      </c>
      <c r="C45" s="2" t="s">
        <v>235</v>
      </c>
      <c r="D45" s="2" t="s">
        <v>236</v>
      </c>
      <c r="E45" s="2" t="s">
        <v>237</v>
      </c>
      <c r="F45" s="2" t="s">
        <v>238</v>
      </c>
    </row>
    <row r="46" spans="1:6" ht="150" x14ac:dyDescent="0.25">
      <c r="A46" s="2" t="s">
        <v>239</v>
      </c>
      <c r="B46" s="1" t="s">
        <v>240</v>
      </c>
      <c r="C46" s="2" t="s">
        <v>26</v>
      </c>
      <c r="D46" s="2" t="s">
        <v>241</v>
      </c>
      <c r="E46" s="2" t="s">
        <v>242</v>
      </c>
      <c r="F46" s="2" t="s">
        <v>243</v>
      </c>
    </row>
    <row r="47" spans="1:6" ht="150" x14ac:dyDescent="0.25">
      <c r="A47" s="2" t="s">
        <v>244</v>
      </c>
      <c r="B47" s="1" t="s">
        <v>245</v>
      </c>
      <c r="C47" s="2" t="s">
        <v>196</v>
      </c>
      <c r="D47" s="2" t="s">
        <v>246</v>
      </c>
      <c r="E47" s="2" t="s">
        <v>247</v>
      </c>
      <c r="F47" s="2" t="s">
        <v>248</v>
      </c>
    </row>
    <row r="48" spans="1:6" ht="135" x14ac:dyDescent="0.25">
      <c r="A48" s="2" t="s">
        <v>249</v>
      </c>
      <c r="B48" s="1" t="s">
        <v>250</v>
      </c>
      <c r="C48" s="2" t="s">
        <v>26</v>
      </c>
      <c r="D48" s="2" t="s">
        <v>251</v>
      </c>
      <c r="E48" s="2" t="s">
        <v>252</v>
      </c>
      <c r="F48" s="2" t="s">
        <v>253</v>
      </c>
    </row>
    <row r="49" spans="1:6" ht="120" x14ac:dyDescent="0.25">
      <c r="A49" s="2" t="s">
        <v>254</v>
      </c>
      <c r="B49" s="1" t="s">
        <v>255</v>
      </c>
      <c r="C49" s="2" t="s">
        <v>26</v>
      </c>
      <c r="D49" s="2" t="s">
        <v>256</v>
      </c>
      <c r="E49" s="2" t="s">
        <v>257</v>
      </c>
      <c r="F49" s="2" t="s">
        <v>258</v>
      </c>
    </row>
    <row r="50" spans="1:6" ht="135" x14ac:dyDescent="0.25">
      <c r="A50" s="2" t="s">
        <v>259</v>
      </c>
      <c r="B50" s="1" t="s">
        <v>260</v>
      </c>
      <c r="C50" s="2" t="s">
        <v>26</v>
      </c>
      <c r="D50" s="2" t="s">
        <v>261</v>
      </c>
      <c r="E50" s="2" t="s">
        <v>262</v>
      </c>
      <c r="F50" s="2" t="s">
        <v>263</v>
      </c>
    </row>
    <row r="51" spans="1:6" ht="120" x14ac:dyDescent="0.25">
      <c r="A51" s="2" t="s">
        <v>264</v>
      </c>
      <c r="B51" s="1" t="s">
        <v>265</v>
      </c>
      <c r="C51" s="2" t="s">
        <v>26</v>
      </c>
      <c r="D51" s="2" t="s">
        <v>266</v>
      </c>
      <c r="E51" s="2" t="s">
        <v>267</v>
      </c>
      <c r="F51" s="2" t="s">
        <v>268</v>
      </c>
    </row>
    <row r="52" spans="1:6" ht="135" x14ac:dyDescent="0.25">
      <c r="A52" s="2" t="s">
        <v>269</v>
      </c>
      <c r="B52" s="1" t="s">
        <v>270</v>
      </c>
      <c r="C52" s="2" t="s">
        <v>271</v>
      </c>
      <c r="D52" s="2" t="s">
        <v>272</v>
      </c>
      <c r="E52" s="2" t="s">
        <v>273</v>
      </c>
      <c r="F52" s="2" t="s">
        <v>274</v>
      </c>
    </row>
    <row r="53" spans="1:6" ht="150" x14ac:dyDescent="0.25">
      <c r="A53" s="2" t="s">
        <v>275</v>
      </c>
      <c r="B53" s="1" t="s">
        <v>276</v>
      </c>
      <c r="C53" s="2" t="s">
        <v>277</v>
      </c>
      <c r="D53" s="2" t="s">
        <v>278</v>
      </c>
      <c r="E53" s="2" t="s">
        <v>279</v>
      </c>
      <c r="F53" s="2" t="s">
        <v>280</v>
      </c>
    </row>
    <row r="54" spans="1:6" ht="210" x14ac:dyDescent="0.25">
      <c r="A54" s="2" t="s">
        <v>281</v>
      </c>
      <c r="B54" s="1" t="s">
        <v>282</v>
      </c>
      <c r="C54" s="2" t="s">
        <v>283</v>
      </c>
      <c r="D54" s="2" t="s">
        <v>284</v>
      </c>
      <c r="E54" s="2" t="s">
        <v>285</v>
      </c>
      <c r="F54" s="2" t="s">
        <v>286</v>
      </c>
    </row>
    <row r="55" spans="1:6" ht="150" x14ac:dyDescent="0.25">
      <c r="A55" s="2" t="s">
        <v>287</v>
      </c>
      <c r="B55" s="1" t="s">
        <v>288</v>
      </c>
      <c r="C55" s="2" t="s">
        <v>289</v>
      </c>
      <c r="D55" s="2" t="s">
        <v>290</v>
      </c>
      <c r="E55" s="2" t="s">
        <v>291</v>
      </c>
      <c r="F55" s="2" t="s">
        <v>292</v>
      </c>
    </row>
    <row r="56" spans="1:6" ht="315" x14ac:dyDescent="0.25">
      <c r="A56" s="2" t="s">
        <v>293</v>
      </c>
      <c r="B56" s="1" t="s">
        <v>294</v>
      </c>
      <c r="C56" s="2" t="s">
        <v>295</v>
      </c>
      <c r="D56" s="2" t="s">
        <v>296</v>
      </c>
      <c r="E56" s="2" t="s">
        <v>297</v>
      </c>
      <c r="F56" s="2" t="s">
        <v>298</v>
      </c>
    </row>
    <row r="57" spans="1:6" ht="135" x14ac:dyDescent="0.25">
      <c r="A57" s="2" t="s">
        <v>299</v>
      </c>
      <c r="B57" s="1" t="s">
        <v>300</v>
      </c>
      <c r="C57" s="2" t="s">
        <v>301</v>
      </c>
      <c r="D57" s="2" t="s">
        <v>302</v>
      </c>
      <c r="E57" s="2" t="s">
        <v>303</v>
      </c>
      <c r="F57" s="2" t="s">
        <v>304</v>
      </c>
    </row>
    <row r="58" spans="1:6" ht="150" x14ac:dyDescent="0.25">
      <c r="A58" s="2" t="s">
        <v>305</v>
      </c>
      <c r="B58" s="1" t="s">
        <v>306</v>
      </c>
      <c r="C58" s="2" t="s">
        <v>301</v>
      </c>
      <c r="D58" s="2" t="s">
        <v>307</v>
      </c>
      <c r="E58" s="2" t="s">
        <v>308</v>
      </c>
      <c r="F58" s="2" t="s">
        <v>309</v>
      </c>
    </row>
    <row r="59" spans="1:6" ht="165" x14ac:dyDescent="0.25">
      <c r="A59" s="2" t="s">
        <v>310</v>
      </c>
      <c r="B59" s="1" t="s">
        <v>311</v>
      </c>
      <c r="C59" s="2" t="s">
        <v>26</v>
      </c>
      <c r="D59" s="2" t="s">
        <v>312</v>
      </c>
      <c r="E59" s="2" t="s">
        <v>313</v>
      </c>
      <c r="F59" s="2" t="s">
        <v>314</v>
      </c>
    </row>
    <row r="60" spans="1:6" ht="150" x14ac:dyDescent="0.25">
      <c r="A60" s="2" t="s">
        <v>315</v>
      </c>
      <c r="B60" s="1" t="s">
        <v>316</v>
      </c>
      <c r="C60" s="2" t="s">
        <v>26</v>
      </c>
      <c r="D60" s="2" t="s">
        <v>317</v>
      </c>
      <c r="E60" s="2" t="s">
        <v>318</v>
      </c>
      <c r="F60" s="2" t="s">
        <v>319</v>
      </c>
    </row>
    <row r="61" spans="1:6" ht="150" x14ac:dyDescent="0.25">
      <c r="A61" s="2" t="s">
        <v>320</v>
      </c>
      <c r="B61" s="1" t="s">
        <v>321</v>
      </c>
      <c r="C61" s="2" t="s">
        <v>322</v>
      </c>
      <c r="D61" s="2" t="s">
        <v>323</v>
      </c>
      <c r="E61" s="2" t="s">
        <v>324</v>
      </c>
      <c r="F61" s="2" t="s">
        <v>325</v>
      </c>
    </row>
    <row r="62" spans="1:6" ht="120" x14ac:dyDescent="0.25">
      <c r="A62" s="2" t="s">
        <v>326</v>
      </c>
      <c r="B62" s="1" t="s">
        <v>327</v>
      </c>
      <c r="C62" s="2" t="s">
        <v>328</v>
      </c>
      <c r="D62" s="2" t="s">
        <v>329</v>
      </c>
      <c r="E62" s="2" t="s">
        <v>330</v>
      </c>
      <c r="F62" s="2" t="s">
        <v>331</v>
      </c>
    </row>
    <row r="63" spans="1:6" ht="330" x14ac:dyDescent="0.25">
      <c r="A63" s="2" t="s">
        <v>332</v>
      </c>
      <c r="B63" s="1" t="s">
        <v>333</v>
      </c>
      <c r="C63" s="2" t="s">
        <v>334</v>
      </c>
      <c r="D63" s="2" t="s">
        <v>335</v>
      </c>
      <c r="E63" s="2" t="s">
        <v>336</v>
      </c>
      <c r="F63" s="2" t="s">
        <v>337</v>
      </c>
    </row>
    <row r="64" spans="1:6" ht="120" x14ac:dyDescent="0.25">
      <c r="A64" s="2" t="s">
        <v>338</v>
      </c>
      <c r="B64" s="1" t="s">
        <v>339</v>
      </c>
      <c r="C64" s="2" t="s">
        <v>340</v>
      </c>
      <c r="D64" s="2" t="s">
        <v>341</v>
      </c>
      <c r="E64" s="2" t="s">
        <v>342</v>
      </c>
      <c r="F64" s="2" t="s">
        <v>343</v>
      </c>
    </row>
    <row r="65" spans="1:6" ht="150" x14ac:dyDescent="0.25">
      <c r="A65" s="2" t="s">
        <v>344</v>
      </c>
      <c r="B65" s="1" t="s">
        <v>345</v>
      </c>
      <c r="C65" s="2" t="s">
        <v>340</v>
      </c>
      <c r="D65" s="2" t="s">
        <v>346</v>
      </c>
      <c r="E65" s="2" t="s">
        <v>347</v>
      </c>
      <c r="F65" s="2" t="s">
        <v>348</v>
      </c>
    </row>
    <row r="66" spans="1:6" ht="150" x14ac:dyDescent="0.25">
      <c r="A66" s="2" t="s">
        <v>349</v>
      </c>
      <c r="B66" s="1" t="s">
        <v>350</v>
      </c>
      <c r="C66" s="2" t="s">
        <v>340</v>
      </c>
      <c r="D66" s="2" t="s">
        <v>351</v>
      </c>
      <c r="E66" s="2" t="s">
        <v>352</v>
      </c>
      <c r="F66" s="2" t="s">
        <v>353</v>
      </c>
    </row>
    <row r="67" spans="1:6" ht="330" x14ac:dyDescent="0.25">
      <c r="A67" s="2" t="s">
        <v>354</v>
      </c>
      <c r="B67" s="1" t="s">
        <v>355</v>
      </c>
      <c r="C67" s="2" t="s">
        <v>356</v>
      </c>
      <c r="D67" s="2" t="s">
        <v>357</v>
      </c>
      <c r="E67" s="2" t="s">
        <v>358</v>
      </c>
      <c r="F67" s="2" t="s">
        <v>359</v>
      </c>
    </row>
    <row r="68" spans="1:6" ht="150" x14ac:dyDescent="0.25">
      <c r="A68" s="2" t="s">
        <v>360</v>
      </c>
      <c r="B68" s="1" t="s">
        <v>361</v>
      </c>
      <c r="C68" s="2" t="s">
        <v>356</v>
      </c>
      <c r="D68" s="2" t="s">
        <v>362</v>
      </c>
      <c r="E68" s="2" t="s">
        <v>363</v>
      </c>
      <c r="F68" s="2" t="s">
        <v>364</v>
      </c>
    </row>
    <row r="69" spans="1:6" ht="120" x14ac:dyDescent="0.25">
      <c r="A69" s="2" t="s">
        <v>365</v>
      </c>
      <c r="B69" s="1" t="s">
        <v>366</v>
      </c>
      <c r="C69" s="2" t="s">
        <v>367</v>
      </c>
      <c r="D69" s="2" t="s">
        <v>368</v>
      </c>
      <c r="E69" s="2" t="s">
        <v>369</v>
      </c>
      <c r="F69" s="2" t="s">
        <v>370</v>
      </c>
    </row>
    <row r="70" spans="1:6" ht="150" x14ac:dyDescent="0.25">
      <c r="A70" s="2" t="s">
        <v>371</v>
      </c>
      <c r="B70" s="1" t="s">
        <v>372</v>
      </c>
      <c r="C70" s="2" t="s">
        <v>373</v>
      </c>
      <c r="D70" s="2" t="s">
        <v>374</v>
      </c>
      <c r="E70" s="2" t="s">
        <v>375</v>
      </c>
      <c r="F70" s="2" t="s">
        <v>376</v>
      </c>
    </row>
    <row r="71" spans="1:6" ht="135" x14ac:dyDescent="0.25">
      <c r="A71" s="2" t="s">
        <v>377</v>
      </c>
      <c r="B71" s="1" t="s">
        <v>378</v>
      </c>
      <c r="C71" s="2" t="s">
        <v>379</v>
      </c>
      <c r="D71" s="2" t="s">
        <v>380</v>
      </c>
      <c r="E71" s="2" t="s">
        <v>381</v>
      </c>
      <c r="F71" s="2" t="s">
        <v>382</v>
      </c>
    </row>
    <row r="72" spans="1:6" ht="120" x14ac:dyDescent="0.25">
      <c r="A72" s="2" t="s">
        <v>383</v>
      </c>
      <c r="B72" s="1" t="s">
        <v>384</v>
      </c>
      <c r="C72" s="2" t="s">
        <v>385</v>
      </c>
      <c r="D72" s="2" t="s">
        <v>386</v>
      </c>
      <c r="E72" s="2" t="s">
        <v>387</v>
      </c>
      <c r="F72" s="2" t="s">
        <v>388</v>
      </c>
    </row>
    <row r="73" spans="1:6" ht="120" x14ac:dyDescent="0.25">
      <c r="A73" s="2" t="s">
        <v>389</v>
      </c>
      <c r="B73" s="1" t="s">
        <v>390</v>
      </c>
      <c r="C73" s="2" t="s">
        <v>391</v>
      </c>
      <c r="D73" s="2" t="s">
        <v>392</v>
      </c>
      <c r="E73" s="2" t="s">
        <v>393</v>
      </c>
      <c r="F73" s="2" t="s">
        <v>394</v>
      </c>
    </row>
    <row r="74" spans="1:6" ht="120" x14ac:dyDescent="0.25">
      <c r="A74" s="2" t="s">
        <v>395</v>
      </c>
      <c r="B74" s="1" t="s">
        <v>396</v>
      </c>
      <c r="C74" s="2" t="s">
        <v>397</v>
      </c>
      <c r="D74" s="2" t="s">
        <v>398</v>
      </c>
      <c r="E74" s="2" t="s">
        <v>399</v>
      </c>
      <c r="F74" s="2" t="s">
        <v>400</v>
      </c>
    </row>
    <row r="75" spans="1:6" ht="180" x14ac:dyDescent="0.25">
      <c r="A75" s="2" t="s">
        <v>401</v>
      </c>
      <c r="B75" s="1" t="s">
        <v>402</v>
      </c>
      <c r="C75" s="2" t="s">
        <v>403</v>
      </c>
      <c r="D75" s="2" t="s">
        <v>404</v>
      </c>
      <c r="E75" s="2" t="s">
        <v>405</v>
      </c>
      <c r="F75" s="2" t="s">
        <v>406</v>
      </c>
    </row>
    <row r="76" spans="1:6" ht="135" x14ac:dyDescent="0.25">
      <c r="A76" s="2" t="s">
        <v>407</v>
      </c>
      <c r="B76" s="1" t="s">
        <v>408</v>
      </c>
      <c r="C76" s="2" t="s">
        <v>409</v>
      </c>
      <c r="D76" s="2" t="s">
        <v>410</v>
      </c>
      <c r="E76" s="2" t="s">
        <v>411</v>
      </c>
      <c r="F76" s="2" t="s">
        <v>412</v>
      </c>
    </row>
    <row r="77" spans="1:6" ht="180" x14ac:dyDescent="0.25">
      <c r="A77" s="2" t="s">
        <v>413</v>
      </c>
      <c r="B77" s="1" t="s">
        <v>414</v>
      </c>
      <c r="C77" s="2" t="s">
        <v>415</v>
      </c>
      <c r="D77" s="2" t="s">
        <v>416</v>
      </c>
      <c r="E77" s="2" t="s">
        <v>417</v>
      </c>
      <c r="F77" s="2" t="s">
        <v>418</v>
      </c>
    </row>
    <row r="78" spans="1:6" ht="150" x14ac:dyDescent="0.25">
      <c r="A78" s="2" t="s">
        <v>419</v>
      </c>
      <c r="B78" s="1" t="s">
        <v>420</v>
      </c>
      <c r="C78" s="2" t="s">
        <v>421</v>
      </c>
      <c r="D78" s="2" t="s">
        <v>422</v>
      </c>
      <c r="E78" s="2" t="s">
        <v>423</v>
      </c>
      <c r="F78" s="2" t="s">
        <v>424</v>
      </c>
    </row>
    <row r="79" spans="1:6" ht="135" x14ac:dyDescent="0.25">
      <c r="A79" s="2" t="s">
        <v>425</v>
      </c>
      <c r="B79" s="1" t="s">
        <v>426</v>
      </c>
      <c r="C79" s="2" t="s">
        <v>427</v>
      </c>
      <c r="D79" s="2" t="s">
        <v>428</v>
      </c>
      <c r="E79" s="2" t="s">
        <v>429</v>
      </c>
      <c r="F79" s="2" t="s">
        <v>430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30846-90EC-4ED2-96EF-E9DAEAB246C8}">
  <dimension ref="A1:W2939"/>
  <sheetViews>
    <sheetView workbookViewId="0">
      <pane ySplit="1" topLeftCell="A2" activePane="bottomLeft" state="frozenSplit"/>
      <selection pane="bottomLeft"/>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s>
  <sheetData>
    <row r="1" spans="1:23" x14ac:dyDescent="0.25">
      <c r="A1" t="s">
        <v>431</v>
      </c>
      <c r="B1" t="s">
        <v>432</v>
      </c>
      <c r="C1" t="s">
        <v>433</v>
      </c>
      <c r="D1" t="s">
        <v>434</v>
      </c>
      <c r="E1" t="s">
        <v>435</v>
      </c>
      <c r="F1" t="s">
        <v>436</v>
      </c>
      <c r="G1" t="s">
        <v>437</v>
      </c>
      <c r="H1" t="s">
        <v>438</v>
      </c>
      <c r="I1" t="s">
        <v>439</v>
      </c>
      <c r="J1" t="s">
        <v>440</v>
      </c>
      <c r="K1" t="s">
        <v>441</v>
      </c>
      <c r="L1" t="s">
        <v>442</v>
      </c>
      <c r="M1" t="s">
        <v>443</v>
      </c>
      <c r="N1" t="s">
        <v>444</v>
      </c>
      <c r="O1" t="s">
        <v>445</v>
      </c>
      <c r="P1" t="s">
        <v>446</v>
      </c>
      <c r="Q1" t="s">
        <v>447</v>
      </c>
      <c r="R1" t="s">
        <v>448</v>
      </c>
      <c r="S1" t="s">
        <v>449</v>
      </c>
      <c r="T1" t="s">
        <v>450</v>
      </c>
      <c r="U1" t="s">
        <v>451</v>
      </c>
      <c r="V1" t="s">
        <v>452</v>
      </c>
      <c r="W1" t="s">
        <v>453</v>
      </c>
    </row>
    <row r="2" spans="1:23" x14ac:dyDescent="0.25">
      <c r="A2" t="s">
        <v>454</v>
      </c>
      <c r="B2">
        <v>2015</v>
      </c>
      <c r="C2" t="s">
        <v>455</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Data_Completeness(LifeExpectancyData[[#This Row],[Life expectancy]:[Schooling]])</f>
        <v>1</v>
      </c>
    </row>
    <row r="3" spans="1:23" x14ac:dyDescent="0.25">
      <c r="A3" t="s">
        <v>454</v>
      </c>
      <c r="B3">
        <v>2014</v>
      </c>
      <c r="C3" t="s">
        <v>455</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Data_Completeness(LifeExpectancyData[[#This Row],[Life expectancy]:[Schooling]])</f>
        <v>1</v>
      </c>
    </row>
    <row r="4" spans="1:23" x14ac:dyDescent="0.25">
      <c r="A4" t="s">
        <v>454</v>
      </c>
      <c r="B4">
        <v>2013</v>
      </c>
      <c r="C4" t="s">
        <v>455</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Data_Completeness(LifeExpectancyData[[#This Row],[Life expectancy]:[Schooling]])</f>
        <v>1</v>
      </c>
    </row>
    <row r="5" spans="1:23" x14ac:dyDescent="0.25">
      <c r="A5" t="s">
        <v>454</v>
      </c>
      <c r="B5">
        <v>2012</v>
      </c>
      <c r="C5" t="s">
        <v>455</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Data_Completeness(LifeExpectancyData[[#This Row],[Life expectancy]:[Schooling]])</f>
        <v>1</v>
      </c>
    </row>
    <row r="6" spans="1:23" x14ac:dyDescent="0.25">
      <c r="A6" t="s">
        <v>454</v>
      </c>
      <c r="B6">
        <v>2011</v>
      </c>
      <c r="C6" t="s">
        <v>455</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Data_Completeness(LifeExpectancyData[[#This Row],[Life expectancy]:[Schooling]])</f>
        <v>1</v>
      </c>
    </row>
    <row r="7" spans="1:23" x14ac:dyDescent="0.25">
      <c r="A7" t="s">
        <v>454</v>
      </c>
      <c r="B7">
        <v>2010</v>
      </c>
      <c r="C7" t="s">
        <v>455</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Data_Completeness(LifeExpectancyData[[#This Row],[Life expectancy]:[Schooling]])</f>
        <v>1</v>
      </c>
    </row>
    <row r="8" spans="1:23" x14ac:dyDescent="0.25">
      <c r="A8" t="s">
        <v>454</v>
      </c>
      <c r="B8">
        <v>2009</v>
      </c>
      <c r="C8" t="s">
        <v>455</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Data_Completeness(LifeExpectancyData[[#This Row],[Life expectancy]:[Schooling]])</f>
        <v>1</v>
      </c>
    </row>
    <row r="9" spans="1:23" x14ac:dyDescent="0.25">
      <c r="A9" t="s">
        <v>454</v>
      </c>
      <c r="B9">
        <v>2008</v>
      </c>
      <c r="C9" t="s">
        <v>455</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Data_Completeness(LifeExpectancyData[[#This Row],[Life expectancy]:[Schooling]])</f>
        <v>1</v>
      </c>
    </row>
    <row r="10" spans="1:23" x14ac:dyDescent="0.25">
      <c r="A10" t="s">
        <v>454</v>
      </c>
      <c r="B10">
        <v>2007</v>
      </c>
      <c r="C10" t="s">
        <v>455</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Data_Completeness(LifeExpectancyData[[#This Row],[Life expectancy]:[Schooling]])</f>
        <v>1</v>
      </c>
    </row>
    <row r="11" spans="1:23" x14ac:dyDescent="0.25">
      <c r="A11" t="s">
        <v>454</v>
      </c>
      <c r="B11">
        <v>2006</v>
      </c>
      <c r="C11" t="s">
        <v>455</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Data_Completeness(LifeExpectancyData[[#This Row],[Life expectancy]:[Schooling]])</f>
        <v>1</v>
      </c>
    </row>
    <row r="12" spans="1:23" x14ac:dyDescent="0.25">
      <c r="A12" t="s">
        <v>454</v>
      </c>
      <c r="B12">
        <v>2005</v>
      </c>
      <c r="C12" t="s">
        <v>455</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Data_Completeness(LifeExpectancyData[[#This Row],[Life expectancy]:[Schooling]])</f>
        <v>1</v>
      </c>
    </row>
    <row r="13" spans="1:23" x14ac:dyDescent="0.25">
      <c r="A13" t="s">
        <v>454</v>
      </c>
      <c r="B13">
        <v>2004</v>
      </c>
      <c r="C13" t="s">
        <v>455</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Data_Completeness(LifeExpectancyData[[#This Row],[Life expectancy]:[Schooling]])</f>
        <v>1</v>
      </c>
    </row>
    <row r="14" spans="1:23" x14ac:dyDescent="0.25">
      <c r="A14" t="s">
        <v>454</v>
      </c>
      <c r="B14">
        <v>2003</v>
      </c>
      <c r="C14" t="s">
        <v>455</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Data_Completeness(LifeExpectancyData[[#This Row],[Life expectancy]:[Schooling]])</f>
        <v>1</v>
      </c>
    </row>
    <row r="15" spans="1:23" x14ac:dyDescent="0.25">
      <c r="A15" t="s">
        <v>454</v>
      </c>
      <c r="B15">
        <v>2002</v>
      </c>
      <c r="C15" t="s">
        <v>455</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Data_Completeness(LifeExpectancyData[[#This Row],[Life expectancy]:[Schooling]])</f>
        <v>1</v>
      </c>
    </row>
    <row r="16" spans="1:23" x14ac:dyDescent="0.25">
      <c r="A16" t="s">
        <v>454</v>
      </c>
      <c r="B16">
        <v>2001</v>
      </c>
      <c r="C16" t="s">
        <v>455</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Data_Completeness(LifeExpectancyData[[#This Row],[Life expectancy]:[Schooling]])</f>
        <v>1</v>
      </c>
    </row>
    <row r="17" spans="1:23" x14ac:dyDescent="0.25">
      <c r="A17" t="s">
        <v>454</v>
      </c>
      <c r="B17">
        <v>2000</v>
      </c>
      <c r="C17" t="s">
        <v>455</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Data_Completeness(LifeExpectancyData[[#This Row],[Life expectancy]:[Schooling]])</f>
        <v>1</v>
      </c>
    </row>
    <row r="18" spans="1:23" x14ac:dyDescent="0.25">
      <c r="A18" t="s">
        <v>456</v>
      </c>
      <c r="B18">
        <v>2015</v>
      </c>
      <c r="C18" t="s">
        <v>455</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Data_Completeness(LifeExpectancyData[[#This Row],[Life expectancy]:[Schooling]])</f>
        <v>1</v>
      </c>
    </row>
    <row r="19" spans="1:23" x14ac:dyDescent="0.25">
      <c r="A19" t="s">
        <v>456</v>
      </c>
      <c r="B19">
        <v>2014</v>
      </c>
      <c r="C19" t="s">
        <v>455</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Data_Completeness(LifeExpectancyData[[#This Row],[Life expectancy]:[Schooling]])</f>
        <v>1</v>
      </c>
    </row>
    <row r="20" spans="1:23" x14ac:dyDescent="0.25">
      <c r="A20" t="s">
        <v>456</v>
      </c>
      <c r="B20">
        <v>2013</v>
      </c>
      <c r="C20" t="s">
        <v>455</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Data_Completeness(LifeExpectancyData[[#This Row],[Life expectancy]:[Schooling]])</f>
        <v>1</v>
      </c>
    </row>
    <row r="21" spans="1:23" x14ac:dyDescent="0.25">
      <c r="A21" t="s">
        <v>456</v>
      </c>
      <c r="B21">
        <v>2012</v>
      </c>
      <c r="C21" t="s">
        <v>455</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Data_Completeness(LifeExpectancyData[[#This Row],[Life expectancy]:[Schooling]])</f>
        <v>1</v>
      </c>
    </row>
    <row r="22" spans="1:23" x14ac:dyDescent="0.25">
      <c r="A22" t="s">
        <v>456</v>
      </c>
      <c r="B22">
        <v>2011</v>
      </c>
      <c r="C22" t="s">
        <v>455</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Data_Completeness(LifeExpectancyData[[#This Row],[Life expectancy]:[Schooling]])</f>
        <v>1</v>
      </c>
    </row>
    <row r="23" spans="1:23" x14ac:dyDescent="0.25">
      <c r="A23" t="s">
        <v>456</v>
      </c>
      <c r="B23">
        <v>2010</v>
      </c>
      <c r="C23" t="s">
        <v>455</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Data_Completeness(LifeExpectancyData[[#This Row],[Life expectancy]:[Schooling]])</f>
        <v>1</v>
      </c>
    </row>
    <row r="24" spans="1:23" x14ac:dyDescent="0.25">
      <c r="A24" t="s">
        <v>456</v>
      </c>
      <c r="B24">
        <v>2009</v>
      </c>
      <c r="C24" t="s">
        <v>455</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Data_Completeness(LifeExpectancyData[[#This Row],[Life expectancy]:[Schooling]])</f>
        <v>1</v>
      </c>
    </row>
    <row r="25" spans="1:23" x14ac:dyDescent="0.25">
      <c r="A25" t="s">
        <v>456</v>
      </c>
      <c r="B25">
        <v>2008</v>
      </c>
      <c r="C25" t="s">
        <v>455</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Data_Completeness(LifeExpectancyData[[#This Row],[Life expectancy]:[Schooling]])</f>
        <v>1</v>
      </c>
    </row>
    <row r="26" spans="1:23" x14ac:dyDescent="0.25">
      <c r="A26" t="s">
        <v>456</v>
      </c>
      <c r="B26">
        <v>2007</v>
      </c>
      <c r="C26" t="s">
        <v>455</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Data_Completeness(LifeExpectancyData[[#This Row],[Life expectancy]:[Schooling]])</f>
        <v>1</v>
      </c>
    </row>
    <row r="27" spans="1:23" x14ac:dyDescent="0.25">
      <c r="A27" t="s">
        <v>456</v>
      </c>
      <c r="B27">
        <v>2006</v>
      </c>
      <c r="C27" t="s">
        <v>455</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Data_Completeness(LifeExpectancyData[[#This Row],[Life expectancy]:[Schooling]])</f>
        <v>1</v>
      </c>
    </row>
    <row r="28" spans="1:23" x14ac:dyDescent="0.25">
      <c r="A28" t="s">
        <v>456</v>
      </c>
      <c r="B28">
        <v>2005</v>
      </c>
      <c r="C28" t="s">
        <v>455</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Data_Completeness(LifeExpectancyData[[#This Row],[Life expectancy]:[Schooling]])</f>
        <v>1</v>
      </c>
    </row>
    <row r="29" spans="1:23" x14ac:dyDescent="0.25">
      <c r="A29" t="s">
        <v>456</v>
      </c>
      <c r="B29">
        <v>2004</v>
      </c>
      <c r="C29" t="s">
        <v>455</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Data_Completeness(LifeExpectancyData[[#This Row],[Life expectancy]:[Schooling]])</f>
        <v>1</v>
      </c>
    </row>
    <row r="30" spans="1:23" x14ac:dyDescent="0.25">
      <c r="A30" t="s">
        <v>456</v>
      </c>
      <c r="B30">
        <v>2003</v>
      </c>
      <c r="C30" t="s">
        <v>455</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Data_Completeness(LifeExpectancyData[[#This Row],[Life expectancy]:[Schooling]])</f>
        <v>1</v>
      </c>
    </row>
    <row r="31" spans="1:23" x14ac:dyDescent="0.25">
      <c r="A31" t="s">
        <v>456</v>
      </c>
      <c r="B31">
        <v>2002</v>
      </c>
      <c r="C31" t="s">
        <v>455</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Data_Completeness(LifeExpectancyData[[#This Row],[Life expectancy]:[Schooling]])</f>
        <v>1</v>
      </c>
    </row>
    <row r="32" spans="1:23" x14ac:dyDescent="0.25">
      <c r="A32" t="s">
        <v>456</v>
      </c>
      <c r="B32">
        <v>2001</v>
      </c>
      <c r="C32" t="s">
        <v>455</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Data_Completeness(LifeExpectancyData[[#This Row],[Life expectancy]:[Schooling]])</f>
        <v>1</v>
      </c>
    </row>
    <row r="33" spans="1:23" x14ac:dyDescent="0.25">
      <c r="A33" t="s">
        <v>456</v>
      </c>
      <c r="B33">
        <v>2000</v>
      </c>
      <c r="C33" t="s">
        <v>455</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Data_Completeness(LifeExpectancyData[[#This Row],[Life expectancy]:[Schooling]])</f>
        <v>1</v>
      </c>
    </row>
    <row r="34" spans="1:23" x14ac:dyDescent="0.25">
      <c r="A34" t="s">
        <v>457</v>
      </c>
      <c r="B34">
        <v>2015</v>
      </c>
      <c r="C34" t="s">
        <v>455</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Data_Completeness(LifeExpectancyData[[#This Row],[Life expectancy]:[Schooling]])</f>
        <v>0</v>
      </c>
    </row>
    <row r="35" spans="1:23" x14ac:dyDescent="0.25">
      <c r="A35" t="s">
        <v>457</v>
      </c>
      <c r="B35">
        <v>2014</v>
      </c>
      <c r="C35" t="s">
        <v>455</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Data_Completeness(LifeExpectancyData[[#This Row],[Life expectancy]:[Schooling]])</f>
        <v>1</v>
      </c>
    </row>
    <row r="36" spans="1:23" x14ac:dyDescent="0.25">
      <c r="A36" t="s">
        <v>457</v>
      </c>
      <c r="B36">
        <v>2013</v>
      </c>
      <c r="C36" t="s">
        <v>455</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Data_Completeness(LifeExpectancyData[[#This Row],[Life expectancy]:[Schooling]])</f>
        <v>1</v>
      </c>
    </row>
    <row r="37" spans="1:23" x14ac:dyDescent="0.25">
      <c r="A37" t="s">
        <v>457</v>
      </c>
      <c r="B37">
        <v>2012</v>
      </c>
      <c r="C37" t="s">
        <v>455</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Data_Completeness(LifeExpectancyData[[#This Row],[Life expectancy]:[Schooling]])</f>
        <v>1</v>
      </c>
    </row>
    <row r="38" spans="1:23" x14ac:dyDescent="0.25">
      <c r="A38" t="s">
        <v>457</v>
      </c>
      <c r="B38">
        <v>2011</v>
      </c>
      <c r="C38" t="s">
        <v>455</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Data_Completeness(LifeExpectancyData[[#This Row],[Life expectancy]:[Schooling]])</f>
        <v>1</v>
      </c>
    </row>
    <row r="39" spans="1:23" x14ac:dyDescent="0.25">
      <c r="A39" t="s">
        <v>457</v>
      </c>
      <c r="B39">
        <v>2010</v>
      </c>
      <c r="C39" t="s">
        <v>455</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Data_Completeness(LifeExpectancyData[[#This Row],[Life expectancy]:[Schooling]])</f>
        <v>1</v>
      </c>
    </row>
    <row r="40" spans="1:23" x14ac:dyDescent="0.25">
      <c r="A40" t="s">
        <v>457</v>
      </c>
      <c r="B40">
        <v>2009</v>
      </c>
      <c r="C40" t="s">
        <v>455</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Data_Completeness(LifeExpectancyData[[#This Row],[Life expectancy]:[Schooling]])</f>
        <v>1</v>
      </c>
    </row>
    <row r="41" spans="1:23" x14ac:dyDescent="0.25">
      <c r="A41" t="s">
        <v>457</v>
      </c>
      <c r="B41">
        <v>2008</v>
      </c>
      <c r="C41" t="s">
        <v>455</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Data_Completeness(LifeExpectancyData[[#This Row],[Life expectancy]:[Schooling]])</f>
        <v>1</v>
      </c>
    </row>
    <row r="42" spans="1:23" x14ac:dyDescent="0.25">
      <c r="A42" t="s">
        <v>457</v>
      </c>
      <c r="B42">
        <v>2007</v>
      </c>
      <c r="C42" t="s">
        <v>455</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Data_Completeness(LifeExpectancyData[[#This Row],[Life expectancy]:[Schooling]])</f>
        <v>1</v>
      </c>
    </row>
    <row r="43" spans="1:23" x14ac:dyDescent="0.25">
      <c r="A43" t="s">
        <v>457</v>
      </c>
      <c r="B43">
        <v>2006</v>
      </c>
      <c r="C43" t="s">
        <v>455</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Data_Completeness(LifeExpectancyData[[#This Row],[Life expectancy]:[Schooling]])</f>
        <v>1</v>
      </c>
    </row>
    <row r="44" spans="1:23" x14ac:dyDescent="0.25">
      <c r="A44" t="s">
        <v>457</v>
      </c>
      <c r="B44">
        <v>2005</v>
      </c>
      <c r="C44" t="s">
        <v>455</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Data_Completeness(LifeExpectancyData[[#This Row],[Life expectancy]:[Schooling]])</f>
        <v>1</v>
      </c>
    </row>
    <row r="45" spans="1:23" x14ac:dyDescent="0.25">
      <c r="A45" t="s">
        <v>457</v>
      </c>
      <c r="B45">
        <v>2004</v>
      </c>
      <c r="C45" t="s">
        <v>455</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Data_Completeness(LifeExpectancyData[[#This Row],[Life expectancy]:[Schooling]])</f>
        <v>1</v>
      </c>
    </row>
    <row r="46" spans="1:23" x14ac:dyDescent="0.25">
      <c r="A46" t="s">
        <v>457</v>
      </c>
      <c r="B46">
        <v>2003</v>
      </c>
      <c r="C46" t="s">
        <v>455</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Data_Completeness(LifeExpectancyData[[#This Row],[Life expectancy]:[Schooling]])</f>
        <v>0</v>
      </c>
    </row>
    <row r="47" spans="1:23" x14ac:dyDescent="0.25">
      <c r="A47" t="s">
        <v>457</v>
      </c>
      <c r="B47">
        <v>2002</v>
      </c>
      <c r="C47" t="s">
        <v>455</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Data_Completeness(LifeExpectancyData[[#This Row],[Life expectancy]:[Schooling]])</f>
        <v>0</v>
      </c>
    </row>
    <row r="48" spans="1:23" x14ac:dyDescent="0.25">
      <c r="A48" t="s">
        <v>457</v>
      </c>
      <c r="B48">
        <v>2001</v>
      </c>
      <c r="C48" t="s">
        <v>455</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Data_Completeness(LifeExpectancyData[[#This Row],[Life expectancy]:[Schooling]])</f>
        <v>0</v>
      </c>
    </row>
    <row r="49" spans="1:23" x14ac:dyDescent="0.25">
      <c r="A49" t="s">
        <v>457</v>
      </c>
      <c r="B49">
        <v>2000</v>
      </c>
      <c r="C49" t="s">
        <v>455</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Data_Completeness(LifeExpectancyData[[#This Row],[Life expectancy]:[Schooling]])</f>
        <v>0</v>
      </c>
    </row>
    <row r="50" spans="1:23" x14ac:dyDescent="0.25">
      <c r="A50" t="s">
        <v>458</v>
      </c>
      <c r="B50">
        <v>2015</v>
      </c>
      <c r="C50" t="s">
        <v>455</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Data_Completeness(LifeExpectancyData[[#This Row],[Life expectancy]:[Schooling]])</f>
        <v>0</v>
      </c>
    </row>
    <row r="51" spans="1:23" x14ac:dyDescent="0.25">
      <c r="A51" t="s">
        <v>458</v>
      </c>
      <c r="B51">
        <v>2014</v>
      </c>
      <c r="C51" t="s">
        <v>455</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Data_Completeness(LifeExpectancyData[[#This Row],[Life expectancy]:[Schooling]])</f>
        <v>1</v>
      </c>
    </row>
    <row r="52" spans="1:23" x14ac:dyDescent="0.25">
      <c r="A52" t="s">
        <v>458</v>
      </c>
      <c r="B52">
        <v>2013</v>
      </c>
      <c r="C52" t="s">
        <v>455</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Data_Completeness(LifeExpectancyData[[#This Row],[Life expectancy]:[Schooling]])</f>
        <v>1</v>
      </c>
    </row>
    <row r="53" spans="1:23" x14ac:dyDescent="0.25">
      <c r="A53" t="s">
        <v>458</v>
      </c>
      <c r="B53">
        <v>2012</v>
      </c>
      <c r="C53" t="s">
        <v>455</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Data_Completeness(LifeExpectancyData[[#This Row],[Life expectancy]:[Schooling]])</f>
        <v>1</v>
      </c>
    </row>
    <row r="54" spans="1:23" x14ac:dyDescent="0.25">
      <c r="A54" t="s">
        <v>458</v>
      </c>
      <c r="B54">
        <v>2011</v>
      </c>
      <c r="C54" t="s">
        <v>455</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Data_Completeness(LifeExpectancyData[[#This Row],[Life expectancy]:[Schooling]])</f>
        <v>1</v>
      </c>
    </row>
    <row r="55" spans="1:23" x14ac:dyDescent="0.25">
      <c r="A55" t="s">
        <v>458</v>
      </c>
      <c r="B55">
        <v>2010</v>
      </c>
      <c r="C55" t="s">
        <v>455</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Data_Completeness(LifeExpectancyData[[#This Row],[Life expectancy]:[Schooling]])</f>
        <v>1</v>
      </c>
    </row>
    <row r="56" spans="1:23" x14ac:dyDescent="0.25">
      <c r="A56" t="s">
        <v>458</v>
      </c>
      <c r="B56">
        <v>2009</v>
      </c>
      <c r="C56" t="s">
        <v>455</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Data_Completeness(LifeExpectancyData[[#This Row],[Life expectancy]:[Schooling]])</f>
        <v>1</v>
      </c>
    </row>
    <row r="57" spans="1:23" x14ac:dyDescent="0.25">
      <c r="A57" t="s">
        <v>458</v>
      </c>
      <c r="B57">
        <v>2008</v>
      </c>
      <c r="C57" t="s">
        <v>455</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Data_Completeness(LifeExpectancyData[[#This Row],[Life expectancy]:[Schooling]])</f>
        <v>1</v>
      </c>
    </row>
    <row r="58" spans="1:23" x14ac:dyDescent="0.25">
      <c r="A58" t="s">
        <v>458</v>
      </c>
      <c r="B58">
        <v>2007</v>
      </c>
      <c r="C58" t="s">
        <v>455</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Data_Completeness(LifeExpectancyData[[#This Row],[Life expectancy]:[Schooling]])</f>
        <v>1</v>
      </c>
    </row>
    <row r="59" spans="1:23" x14ac:dyDescent="0.25">
      <c r="A59" t="s">
        <v>458</v>
      </c>
      <c r="B59">
        <v>2006</v>
      </c>
      <c r="C59" t="s">
        <v>455</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Data_Completeness(LifeExpectancyData[[#This Row],[Life expectancy]:[Schooling]])</f>
        <v>0</v>
      </c>
    </row>
    <row r="60" spans="1:23" x14ac:dyDescent="0.25">
      <c r="A60" t="s">
        <v>458</v>
      </c>
      <c r="B60">
        <v>2005</v>
      </c>
      <c r="C60" t="s">
        <v>455</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Data_Completeness(LifeExpectancyData[[#This Row],[Life expectancy]:[Schooling]])</f>
        <v>0</v>
      </c>
    </row>
    <row r="61" spans="1:23" x14ac:dyDescent="0.25">
      <c r="A61" t="s">
        <v>458</v>
      </c>
      <c r="B61">
        <v>2004</v>
      </c>
      <c r="C61" t="s">
        <v>455</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Data_Completeness(LifeExpectancyData[[#This Row],[Life expectancy]:[Schooling]])</f>
        <v>0</v>
      </c>
    </row>
    <row r="62" spans="1:23" x14ac:dyDescent="0.25">
      <c r="A62" t="s">
        <v>458</v>
      </c>
      <c r="B62">
        <v>2003</v>
      </c>
      <c r="C62" t="s">
        <v>455</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Data_Completeness(LifeExpectancyData[[#This Row],[Life expectancy]:[Schooling]])</f>
        <v>0</v>
      </c>
    </row>
    <row r="63" spans="1:23" x14ac:dyDescent="0.25">
      <c r="A63" t="s">
        <v>458</v>
      </c>
      <c r="B63">
        <v>2002</v>
      </c>
      <c r="C63" t="s">
        <v>455</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Data_Completeness(LifeExpectancyData[[#This Row],[Life expectancy]:[Schooling]])</f>
        <v>0</v>
      </c>
    </row>
    <row r="64" spans="1:23" x14ac:dyDescent="0.25">
      <c r="A64" t="s">
        <v>458</v>
      </c>
      <c r="B64">
        <v>2001</v>
      </c>
      <c r="C64" t="s">
        <v>455</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Data_Completeness(LifeExpectancyData[[#This Row],[Life expectancy]:[Schooling]])</f>
        <v>0</v>
      </c>
    </row>
    <row r="65" spans="1:23" x14ac:dyDescent="0.25">
      <c r="A65" t="s">
        <v>458</v>
      </c>
      <c r="B65">
        <v>2000</v>
      </c>
      <c r="C65" t="s">
        <v>455</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Data_Completeness(LifeExpectancyData[[#This Row],[Life expectancy]:[Schooling]])</f>
        <v>0</v>
      </c>
    </row>
    <row r="66" spans="1:23" x14ac:dyDescent="0.25">
      <c r="A66" t="s">
        <v>459</v>
      </c>
      <c r="B66">
        <v>2015</v>
      </c>
      <c r="C66" t="s">
        <v>455</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Data_Completeness(LifeExpectancyData[[#This Row],[Life expectancy]:[Schooling]])</f>
        <v>0</v>
      </c>
    </row>
    <row r="67" spans="1:23" x14ac:dyDescent="0.25">
      <c r="A67" t="s">
        <v>459</v>
      </c>
      <c r="B67">
        <v>2014</v>
      </c>
      <c r="C67" t="s">
        <v>455</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Data_Completeness(LifeExpectancyData[[#This Row],[Life expectancy]:[Schooling]])</f>
        <v>0</v>
      </c>
    </row>
    <row r="68" spans="1:23" x14ac:dyDescent="0.25">
      <c r="A68" t="s">
        <v>459</v>
      </c>
      <c r="B68">
        <v>2013</v>
      </c>
      <c r="C68" t="s">
        <v>455</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Data_Completeness(LifeExpectancyData[[#This Row],[Life expectancy]:[Schooling]])</f>
        <v>0</v>
      </c>
    </row>
    <row r="69" spans="1:23" x14ac:dyDescent="0.25">
      <c r="A69" t="s">
        <v>459</v>
      </c>
      <c r="B69">
        <v>2012</v>
      </c>
      <c r="C69" t="s">
        <v>455</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Data_Completeness(LifeExpectancyData[[#This Row],[Life expectancy]:[Schooling]])</f>
        <v>0</v>
      </c>
    </row>
    <row r="70" spans="1:23" x14ac:dyDescent="0.25">
      <c r="A70" t="s">
        <v>459</v>
      </c>
      <c r="B70">
        <v>2011</v>
      </c>
      <c r="C70" t="s">
        <v>455</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Data_Completeness(LifeExpectancyData[[#This Row],[Life expectancy]:[Schooling]])</f>
        <v>0</v>
      </c>
    </row>
    <row r="71" spans="1:23" x14ac:dyDescent="0.25">
      <c r="A71" t="s">
        <v>459</v>
      </c>
      <c r="B71">
        <v>2010</v>
      </c>
      <c r="C71" t="s">
        <v>455</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Data_Completeness(LifeExpectancyData[[#This Row],[Life expectancy]:[Schooling]])</f>
        <v>0</v>
      </c>
    </row>
    <row r="72" spans="1:23" x14ac:dyDescent="0.25">
      <c r="A72" t="s">
        <v>459</v>
      </c>
      <c r="B72">
        <v>2009</v>
      </c>
      <c r="C72" t="s">
        <v>455</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Data_Completeness(LifeExpectancyData[[#This Row],[Life expectancy]:[Schooling]])</f>
        <v>0</v>
      </c>
    </row>
    <row r="73" spans="1:23" x14ac:dyDescent="0.25">
      <c r="A73" t="s">
        <v>459</v>
      </c>
      <c r="B73">
        <v>2008</v>
      </c>
      <c r="C73" t="s">
        <v>455</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Data_Completeness(LifeExpectancyData[[#This Row],[Life expectancy]:[Schooling]])</f>
        <v>0</v>
      </c>
    </row>
    <row r="74" spans="1:23" x14ac:dyDescent="0.25">
      <c r="A74" t="s">
        <v>459</v>
      </c>
      <c r="B74">
        <v>2007</v>
      </c>
      <c r="C74" t="s">
        <v>455</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Data_Completeness(LifeExpectancyData[[#This Row],[Life expectancy]:[Schooling]])</f>
        <v>0</v>
      </c>
    </row>
    <row r="75" spans="1:23" x14ac:dyDescent="0.25">
      <c r="A75" t="s">
        <v>459</v>
      </c>
      <c r="B75">
        <v>2006</v>
      </c>
      <c r="C75" t="s">
        <v>455</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Data_Completeness(LifeExpectancyData[[#This Row],[Life expectancy]:[Schooling]])</f>
        <v>0</v>
      </c>
    </row>
    <row r="76" spans="1:23" x14ac:dyDescent="0.25">
      <c r="A76" t="s">
        <v>459</v>
      </c>
      <c r="B76">
        <v>2005</v>
      </c>
      <c r="C76" t="s">
        <v>455</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Data_Completeness(LifeExpectancyData[[#This Row],[Life expectancy]:[Schooling]])</f>
        <v>0</v>
      </c>
    </row>
    <row r="77" spans="1:23" x14ac:dyDescent="0.25">
      <c r="A77" t="s">
        <v>459</v>
      </c>
      <c r="B77">
        <v>2004</v>
      </c>
      <c r="C77" t="s">
        <v>455</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Data_Completeness(LifeExpectancyData[[#This Row],[Life expectancy]:[Schooling]])</f>
        <v>0</v>
      </c>
    </row>
    <row r="78" spans="1:23" x14ac:dyDescent="0.25">
      <c r="A78" t="s">
        <v>459</v>
      </c>
      <c r="B78">
        <v>2003</v>
      </c>
      <c r="C78" t="s">
        <v>455</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Data_Completeness(LifeExpectancyData[[#This Row],[Life expectancy]:[Schooling]])</f>
        <v>0</v>
      </c>
    </row>
    <row r="79" spans="1:23" x14ac:dyDescent="0.25">
      <c r="A79" t="s">
        <v>459</v>
      </c>
      <c r="B79">
        <v>2002</v>
      </c>
      <c r="C79" t="s">
        <v>455</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Data_Completeness(LifeExpectancyData[[#This Row],[Life expectancy]:[Schooling]])</f>
        <v>0</v>
      </c>
    </row>
    <row r="80" spans="1:23" x14ac:dyDescent="0.25">
      <c r="A80" t="s">
        <v>459</v>
      </c>
      <c r="B80">
        <v>2001</v>
      </c>
      <c r="C80" t="s">
        <v>455</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Data_Completeness(LifeExpectancyData[[#This Row],[Life expectancy]:[Schooling]])</f>
        <v>0</v>
      </c>
    </row>
    <row r="81" spans="1:23" x14ac:dyDescent="0.25">
      <c r="A81" t="s">
        <v>459</v>
      </c>
      <c r="B81">
        <v>2000</v>
      </c>
      <c r="C81" t="s">
        <v>455</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Data_Completeness(LifeExpectancyData[[#This Row],[Life expectancy]:[Schooling]])</f>
        <v>0</v>
      </c>
    </row>
    <row r="82" spans="1:23" x14ac:dyDescent="0.25">
      <c r="A82" t="s">
        <v>460</v>
      </c>
      <c r="B82">
        <v>2015</v>
      </c>
      <c r="C82" t="s">
        <v>455</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Data_Completeness(LifeExpectancyData[[#This Row],[Life expectancy]:[Schooling]])</f>
        <v>0</v>
      </c>
    </row>
    <row r="83" spans="1:23" x14ac:dyDescent="0.25">
      <c r="A83" t="s">
        <v>460</v>
      </c>
      <c r="B83">
        <v>2014</v>
      </c>
      <c r="C83" t="s">
        <v>455</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Data_Completeness(LifeExpectancyData[[#This Row],[Life expectancy]:[Schooling]])</f>
        <v>1</v>
      </c>
    </row>
    <row r="84" spans="1:23" x14ac:dyDescent="0.25">
      <c r="A84" t="s">
        <v>460</v>
      </c>
      <c r="B84">
        <v>2013</v>
      </c>
      <c r="C84" t="s">
        <v>455</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Data_Completeness(LifeExpectancyData[[#This Row],[Life expectancy]:[Schooling]])</f>
        <v>1</v>
      </c>
    </row>
    <row r="85" spans="1:23" x14ac:dyDescent="0.25">
      <c r="A85" t="s">
        <v>460</v>
      </c>
      <c r="B85">
        <v>2012</v>
      </c>
      <c r="C85" t="s">
        <v>455</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Data_Completeness(LifeExpectancyData[[#This Row],[Life expectancy]:[Schooling]])</f>
        <v>1</v>
      </c>
    </row>
    <row r="86" spans="1:23" x14ac:dyDescent="0.25">
      <c r="A86" t="s">
        <v>460</v>
      </c>
      <c r="B86">
        <v>2011</v>
      </c>
      <c r="C86" t="s">
        <v>455</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Data_Completeness(LifeExpectancyData[[#This Row],[Life expectancy]:[Schooling]])</f>
        <v>1</v>
      </c>
    </row>
    <row r="87" spans="1:23" x14ac:dyDescent="0.25">
      <c r="A87" t="s">
        <v>460</v>
      </c>
      <c r="B87">
        <v>2010</v>
      </c>
      <c r="C87" t="s">
        <v>455</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Data_Completeness(LifeExpectancyData[[#This Row],[Life expectancy]:[Schooling]])</f>
        <v>1</v>
      </c>
    </row>
    <row r="88" spans="1:23" x14ac:dyDescent="0.25">
      <c r="A88" t="s">
        <v>460</v>
      </c>
      <c r="B88">
        <v>2009</v>
      </c>
      <c r="C88" t="s">
        <v>455</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Data_Completeness(LifeExpectancyData[[#This Row],[Life expectancy]:[Schooling]])</f>
        <v>1</v>
      </c>
    </row>
    <row r="89" spans="1:23" x14ac:dyDescent="0.25">
      <c r="A89" t="s">
        <v>460</v>
      </c>
      <c r="B89">
        <v>2008</v>
      </c>
      <c r="C89" t="s">
        <v>455</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Data_Completeness(LifeExpectancyData[[#This Row],[Life expectancy]:[Schooling]])</f>
        <v>1</v>
      </c>
    </row>
    <row r="90" spans="1:23" x14ac:dyDescent="0.25">
      <c r="A90" t="s">
        <v>460</v>
      </c>
      <c r="B90">
        <v>2007</v>
      </c>
      <c r="C90" t="s">
        <v>455</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Data_Completeness(LifeExpectancyData[[#This Row],[Life expectancy]:[Schooling]])</f>
        <v>1</v>
      </c>
    </row>
    <row r="91" spans="1:23" x14ac:dyDescent="0.25">
      <c r="A91" t="s">
        <v>460</v>
      </c>
      <c r="B91">
        <v>2006</v>
      </c>
      <c r="C91" t="s">
        <v>455</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Data_Completeness(LifeExpectancyData[[#This Row],[Life expectancy]:[Schooling]])</f>
        <v>1</v>
      </c>
    </row>
    <row r="92" spans="1:23" x14ac:dyDescent="0.25">
      <c r="A92" t="s">
        <v>460</v>
      </c>
      <c r="B92">
        <v>2005</v>
      </c>
      <c r="C92" t="s">
        <v>455</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Data_Completeness(LifeExpectancyData[[#This Row],[Life expectancy]:[Schooling]])</f>
        <v>1</v>
      </c>
    </row>
    <row r="93" spans="1:23" x14ac:dyDescent="0.25">
      <c r="A93" t="s">
        <v>460</v>
      </c>
      <c r="B93">
        <v>2004</v>
      </c>
      <c r="C93" t="s">
        <v>455</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Data_Completeness(LifeExpectancyData[[#This Row],[Life expectancy]:[Schooling]])</f>
        <v>1</v>
      </c>
    </row>
    <row r="94" spans="1:23" x14ac:dyDescent="0.25">
      <c r="A94" t="s">
        <v>460</v>
      </c>
      <c r="B94">
        <v>2003</v>
      </c>
      <c r="C94" t="s">
        <v>455</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Data_Completeness(LifeExpectancyData[[#This Row],[Life expectancy]:[Schooling]])</f>
        <v>1</v>
      </c>
    </row>
    <row r="95" spans="1:23" x14ac:dyDescent="0.25">
      <c r="A95" t="s">
        <v>460</v>
      </c>
      <c r="B95">
        <v>2002</v>
      </c>
      <c r="C95" t="s">
        <v>455</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Data_Completeness(LifeExpectancyData[[#This Row],[Life expectancy]:[Schooling]])</f>
        <v>1</v>
      </c>
    </row>
    <row r="96" spans="1:23" x14ac:dyDescent="0.25">
      <c r="A96" t="s">
        <v>460</v>
      </c>
      <c r="B96">
        <v>2001</v>
      </c>
      <c r="C96" t="s">
        <v>455</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Data_Completeness(LifeExpectancyData[[#This Row],[Life expectancy]:[Schooling]])</f>
        <v>0</v>
      </c>
    </row>
    <row r="97" spans="1:23" x14ac:dyDescent="0.25">
      <c r="A97" t="s">
        <v>460</v>
      </c>
      <c r="B97">
        <v>2000</v>
      </c>
      <c r="C97" t="s">
        <v>455</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Data_Completeness(LifeExpectancyData[[#This Row],[Life expectancy]:[Schooling]])</f>
        <v>0</v>
      </c>
    </row>
    <row r="98" spans="1:23" x14ac:dyDescent="0.25">
      <c r="A98" t="s">
        <v>461</v>
      </c>
      <c r="B98">
        <v>2015</v>
      </c>
      <c r="C98" t="s">
        <v>455</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Data_Completeness(LifeExpectancyData[[#This Row],[Life expectancy]:[Schooling]])</f>
        <v>0</v>
      </c>
    </row>
    <row r="99" spans="1:23" x14ac:dyDescent="0.25">
      <c r="A99" t="s">
        <v>461</v>
      </c>
      <c r="B99">
        <v>2014</v>
      </c>
      <c r="C99" t="s">
        <v>455</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Data_Completeness(LifeExpectancyData[[#This Row],[Life expectancy]:[Schooling]])</f>
        <v>1</v>
      </c>
    </row>
    <row r="100" spans="1:23" x14ac:dyDescent="0.25">
      <c r="A100" t="s">
        <v>461</v>
      </c>
      <c r="B100">
        <v>2013</v>
      </c>
      <c r="C100" t="s">
        <v>455</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Data_Completeness(LifeExpectancyData[[#This Row],[Life expectancy]:[Schooling]])</f>
        <v>1</v>
      </c>
    </row>
    <row r="101" spans="1:23" x14ac:dyDescent="0.25">
      <c r="A101" t="s">
        <v>461</v>
      </c>
      <c r="B101">
        <v>2012</v>
      </c>
      <c r="C101" t="s">
        <v>455</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Data_Completeness(LifeExpectancyData[[#This Row],[Life expectancy]:[Schooling]])</f>
        <v>1</v>
      </c>
    </row>
    <row r="102" spans="1:23" x14ac:dyDescent="0.25">
      <c r="A102" t="s">
        <v>461</v>
      </c>
      <c r="B102">
        <v>2011</v>
      </c>
      <c r="C102" t="s">
        <v>455</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Data_Completeness(LifeExpectancyData[[#This Row],[Life expectancy]:[Schooling]])</f>
        <v>1</v>
      </c>
    </row>
    <row r="103" spans="1:23" x14ac:dyDescent="0.25">
      <c r="A103" t="s">
        <v>461</v>
      </c>
      <c r="B103">
        <v>2010</v>
      </c>
      <c r="C103" t="s">
        <v>455</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Data_Completeness(LifeExpectancyData[[#This Row],[Life expectancy]:[Schooling]])</f>
        <v>1</v>
      </c>
    </row>
    <row r="104" spans="1:23" x14ac:dyDescent="0.25">
      <c r="A104" t="s">
        <v>461</v>
      </c>
      <c r="B104">
        <v>2009</v>
      </c>
      <c r="C104" t="s">
        <v>455</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Data_Completeness(LifeExpectancyData[[#This Row],[Life expectancy]:[Schooling]])</f>
        <v>1</v>
      </c>
    </row>
    <row r="105" spans="1:23" x14ac:dyDescent="0.25">
      <c r="A105" t="s">
        <v>461</v>
      </c>
      <c r="B105">
        <v>2008</v>
      </c>
      <c r="C105" t="s">
        <v>455</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Data_Completeness(LifeExpectancyData[[#This Row],[Life expectancy]:[Schooling]])</f>
        <v>1</v>
      </c>
    </row>
    <row r="106" spans="1:23" x14ac:dyDescent="0.25">
      <c r="A106" t="s">
        <v>461</v>
      </c>
      <c r="B106">
        <v>2007</v>
      </c>
      <c r="C106" t="s">
        <v>455</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Data_Completeness(LifeExpectancyData[[#This Row],[Life expectancy]:[Schooling]])</f>
        <v>1</v>
      </c>
    </row>
    <row r="107" spans="1:23" x14ac:dyDescent="0.25">
      <c r="A107" t="s">
        <v>461</v>
      </c>
      <c r="B107">
        <v>2006</v>
      </c>
      <c r="C107" t="s">
        <v>455</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Data_Completeness(LifeExpectancyData[[#This Row],[Life expectancy]:[Schooling]])</f>
        <v>1</v>
      </c>
    </row>
    <row r="108" spans="1:23" x14ac:dyDescent="0.25">
      <c r="A108" t="s">
        <v>461</v>
      </c>
      <c r="B108">
        <v>2005</v>
      </c>
      <c r="C108" t="s">
        <v>455</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Data_Completeness(LifeExpectancyData[[#This Row],[Life expectancy]:[Schooling]])</f>
        <v>1</v>
      </c>
    </row>
    <row r="109" spans="1:23" x14ac:dyDescent="0.25">
      <c r="A109" t="s">
        <v>461</v>
      </c>
      <c r="B109">
        <v>2004</v>
      </c>
      <c r="C109" t="s">
        <v>455</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Data_Completeness(LifeExpectancyData[[#This Row],[Life expectancy]:[Schooling]])</f>
        <v>1</v>
      </c>
    </row>
    <row r="110" spans="1:23" x14ac:dyDescent="0.25">
      <c r="A110" t="s">
        <v>461</v>
      </c>
      <c r="B110">
        <v>2003</v>
      </c>
      <c r="C110" t="s">
        <v>455</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Data_Completeness(LifeExpectancyData[[#This Row],[Life expectancy]:[Schooling]])</f>
        <v>1</v>
      </c>
    </row>
    <row r="111" spans="1:23" x14ac:dyDescent="0.25">
      <c r="A111" t="s">
        <v>461</v>
      </c>
      <c r="B111">
        <v>2002</v>
      </c>
      <c r="C111" t="s">
        <v>455</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Data_Completeness(LifeExpectancyData[[#This Row],[Life expectancy]:[Schooling]])</f>
        <v>1</v>
      </c>
    </row>
    <row r="112" spans="1:23" x14ac:dyDescent="0.25">
      <c r="A112" t="s">
        <v>461</v>
      </c>
      <c r="B112">
        <v>2001</v>
      </c>
      <c r="C112" t="s">
        <v>455</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Data_Completeness(LifeExpectancyData[[#This Row],[Life expectancy]:[Schooling]])</f>
        <v>1</v>
      </c>
    </row>
    <row r="113" spans="1:23" x14ac:dyDescent="0.25">
      <c r="A113" t="s">
        <v>461</v>
      </c>
      <c r="B113">
        <v>2000</v>
      </c>
      <c r="C113" t="s">
        <v>455</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Data_Completeness(LifeExpectancyData[[#This Row],[Life expectancy]:[Schooling]])</f>
        <v>1</v>
      </c>
    </row>
    <row r="114" spans="1:23" x14ac:dyDescent="0.25">
      <c r="A114" t="s">
        <v>462</v>
      </c>
      <c r="B114">
        <v>2015</v>
      </c>
      <c r="C114" t="s">
        <v>463</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Data_Completeness(LifeExpectancyData[[#This Row],[Life expectancy]:[Schooling]])</f>
        <v>0</v>
      </c>
    </row>
    <row r="115" spans="1:23" x14ac:dyDescent="0.25">
      <c r="A115" t="s">
        <v>462</v>
      </c>
      <c r="B115">
        <v>2014</v>
      </c>
      <c r="C115" t="s">
        <v>463</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Data_Completeness(LifeExpectancyData[[#This Row],[Life expectancy]:[Schooling]])</f>
        <v>1</v>
      </c>
    </row>
    <row r="116" spans="1:23" x14ac:dyDescent="0.25">
      <c r="A116" t="s">
        <v>462</v>
      </c>
      <c r="B116">
        <v>2013</v>
      </c>
      <c r="C116" t="s">
        <v>463</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Data_Completeness(LifeExpectancyData[[#This Row],[Life expectancy]:[Schooling]])</f>
        <v>1</v>
      </c>
    </row>
    <row r="117" spans="1:23" x14ac:dyDescent="0.25">
      <c r="A117" t="s">
        <v>462</v>
      </c>
      <c r="B117">
        <v>2012</v>
      </c>
      <c r="C117" t="s">
        <v>463</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Data_Completeness(LifeExpectancyData[[#This Row],[Life expectancy]:[Schooling]])</f>
        <v>1</v>
      </c>
    </row>
    <row r="118" spans="1:23" x14ac:dyDescent="0.25">
      <c r="A118" t="s">
        <v>462</v>
      </c>
      <c r="B118">
        <v>2011</v>
      </c>
      <c r="C118" t="s">
        <v>463</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Data_Completeness(LifeExpectancyData[[#This Row],[Life expectancy]:[Schooling]])</f>
        <v>1</v>
      </c>
    </row>
    <row r="119" spans="1:23" x14ac:dyDescent="0.25">
      <c r="A119" t="s">
        <v>462</v>
      </c>
      <c r="B119">
        <v>2010</v>
      </c>
      <c r="C119" t="s">
        <v>463</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Data_Completeness(LifeExpectancyData[[#This Row],[Life expectancy]:[Schooling]])</f>
        <v>1</v>
      </c>
    </row>
    <row r="120" spans="1:23" x14ac:dyDescent="0.25">
      <c r="A120" t="s">
        <v>462</v>
      </c>
      <c r="B120">
        <v>2009</v>
      </c>
      <c r="C120" t="s">
        <v>463</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Data_Completeness(LifeExpectancyData[[#This Row],[Life expectancy]:[Schooling]])</f>
        <v>1</v>
      </c>
    </row>
    <row r="121" spans="1:23" x14ac:dyDescent="0.25">
      <c r="A121" t="s">
        <v>462</v>
      </c>
      <c r="B121">
        <v>2008</v>
      </c>
      <c r="C121" t="s">
        <v>463</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Data_Completeness(LifeExpectancyData[[#This Row],[Life expectancy]:[Schooling]])</f>
        <v>1</v>
      </c>
    </row>
    <row r="122" spans="1:23" x14ac:dyDescent="0.25">
      <c r="A122" t="s">
        <v>462</v>
      </c>
      <c r="B122">
        <v>2007</v>
      </c>
      <c r="C122" t="s">
        <v>463</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Data_Completeness(LifeExpectancyData[[#This Row],[Life expectancy]:[Schooling]])</f>
        <v>1</v>
      </c>
    </row>
    <row r="123" spans="1:23" x14ac:dyDescent="0.25">
      <c r="A123" t="s">
        <v>462</v>
      </c>
      <c r="B123">
        <v>2006</v>
      </c>
      <c r="C123" t="s">
        <v>463</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Data_Completeness(LifeExpectancyData[[#This Row],[Life expectancy]:[Schooling]])</f>
        <v>1</v>
      </c>
    </row>
    <row r="124" spans="1:23" x14ac:dyDescent="0.25">
      <c r="A124" t="s">
        <v>462</v>
      </c>
      <c r="B124">
        <v>2005</v>
      </c>
      <c r="C124" t="s">
        <v>463</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Data_Completeness(LifeExpectancyData[[#This Row],[Life expectancy]:[Schooling]])</f>
        <v>1</v>
      </c>
    </row>
    <row r="125" spans="1:23" x14ac:dyDescent="0.25">
      <c r="A125" t="s">
        <v>462</v>
      </c>
      <c r="B125">
        <v>2004</v>
      </c>
      <c r="C125" t="s">
        <v>463</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Data_Completeness(LifeExpectancyData[[#This Row],[Life expectancy]:[Schooling]])</f>
        <v>1</v>
      </c>
    </row>
    <row r="126" spans="1:23" x14ac:dyDescent="0.25">
      <c r="A126" t="s">
        <v>462</v>
      </c>
      <c r="B126">
        <v>2003</v>
      </c>
      <c r="C126" t="s">
        <v>463</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Data_Completeness(LifeExpectancyData[[#This Row],[Life expectancy]:[Schooling]])</f>
        <v>1</v>
      </c>
    </row>
    <row r="127" spans="1:23" x14ac:dyDescent="0.25">
      <c r="A127" t="s">
        <v>462</v>
      </c>
      <c r="B127">
        <v>2002</v>
      </c>
      <c r="C127" t="s">
        <v>463</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Data_Completeness(LifeExpectancyData[[#This Row],[Life expectancy]:[Schooling]])</f>
        <v>1</v>
      </c>
    </row>
    <row r="128" spans="1:23" x14ac:dyDescent="0.25">
      <c r="A128" t="s">
        <v>462</v>
      </c>
      <c r="B128">
        <v>2001</v>
      </c>
      <c r="C128" t="s">
        <v>463</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Data_Completeness(LifeExpectancyData[[#This Row],[Life expectancy]:[Schooling]])</f>
        <v>1</v>
      </c>
    </row>
    <row r="129" spans="1:23" x14ac:dyDescent="0.25">
      <c r="A129" t="s">
        <v>462</v>
      </c>
      <c r="B129">
        <v>2000</v>
      </c>
      <c r="C129" t="s">
        <v>463</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Data_Completeness(LifeExpectancyData[[#This Row],[Life expectancy]:[Schooling]])</f>
        <v>0</v>
      </c>
    </row>
    <row r="130" spans="1:23" x14ac:dyDescent="0.25">
      <c r="A130" t="s">
        <v>464</v>
      </c>
      <c r="B130">
        <v>2015</v>
      </c>
      <c r="C130" t="s">
        <v>463</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Data_Completeness(LifeExpectancyData[[#This Row],[Life expectancy]:[Schooling]])</f>
        <v>0</v>
      </c>
    </row>
    <row r="131" spans="1:23" x14ac:dyDescent="0.25">
      <c r="A131" t="s">
        <v>464</v>
      </c>
      <c r="B131">
        <v>2014</v>
      </c>
      <c r="C131" t="s">
        <v>463</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Data_Completeness(LifeExpectancyData[[#This Row],[Life expectancy]:[Schooling]])</f>
        <v>1</v>
      </c>
    </row>
    <row r="132" spans="1:23" x14ac:dyDescent="0.25">
      <c r="A132" t="s">
        <v>464</v>
      </c>
      <c r="B132">
        <v>2013</v>
      </c>
      <c r="C132" t="s">
        <v>463</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Data_Completeness(LifeExpectancyData[[#This Row],[Life expectancy]:[Schooling]])</f>
        <v>1</v>
      </c>
    </row>
    <row r="133" spans="1:23" x14ac:dyDescent="0.25">
      <c r="A133" t="s">
        <v>464</v>
      </c>
      <c r="B133">
        <v>2012</v>
      </c>
      <c r="C133" t="s">
        <v>463</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Data_Completeness(LifeExpectancyData[[#This Row],[Life expectancy]:[Schooling]])</f>
        <v>1</v>
      </c>
    </row>
    <row r="134" spans="1:23" x14ac:dyDescent="0.25">
      <c r="A134" t="s">
        <v>464</v>
      </c>
      <c r="B134">
        <v>2011</v>
      </c>
      <c r="C134" t="s">
        <v>463</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Data_Completeness(LifeExpectancyData[[#This Row],[Life expectancy]:[Schooling]])</f>
        <v>1</v>
      </c>
    </row>
    <row r="135" spans="1:23" x14ac:dyDescent="0.25">
      <c r="A135" t="s">
        <v>464</v>
      </c>
      <c r="B135">
        <v>2010</v>
      </c>
      <c r="C135" t="s">
        <v>463</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Data_Completeness(LifeExpectancyData[[#This Row],[Life expectancy]:[Schooling]])</f>
        <v>1</v>
      </c>
    </row>
    <row r="136" spans="1:23" x14ac:dyDescent="0.25">
      <c r="A136" t="s">
        <v>464</v>
      </c>
      <c r="B136">
        <v>2009</v>
      </c>
      <c r="C136" t="s">
        <v>463</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Data_Completeness(LifeExpectancyData[[#This Row],[Life expectancy]:[Schooling]])</f>
        <v>1</v>
      </c>
    </row>
    <row r="137" spans="1:23" x14ac:dyDescent="0.25">
      <c r="A137" t="s">
        <v>464</v>
      </c>
      <c r="B137">
        <v>2008</v>
      </c>
      <c r="C137" t="s">
        <v>463</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Data_Completeness(LifeExpectancyData[[#This Row],[Life expectancy]:[Schooling]])</f>
        <v>1</v>
      </c>
    </row>
    <row r="138" spans="1:23" x14ac:dyDescent="0.25">
      <c r="A138" t="s">
        <v>464</v>
      </c>
      <c r="B138">
        <v>2007</v>
      </c>
      <c r="C138" t="s">
        <v>463</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Data_Completeness(LifeExpectancyData[[#This Row],[Life expectancy]:[Schooling]])</f>
        <v>1</v>
      </c>
    </row>
    <row r="139" spans="1:23" x14ac:dyDescent="0.25">
      <c r="A139" t="s">
        <v>464</v>
      </c>
      <c r="B139">
        <v>2006</v>
      </c>
      <c r="C139" t="s">
        <v>463</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Data_Completeness(LifeExpectancyData[[#This Row],[Life expectancy]:[Schooling]])</f>
        <v>1</v>
      </c>
    </row>
    <row r="140" spans="1:23" x14ac:dyDescent="0.25">
      <c r="A140" t="s">
        <v>464</v>
      </c>
      <c r="B140">
        <v>2005</v>
      </c>
      <c r="C140" t="s">
        <v>463</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Data_Completeness(LifeExpectancyData[[#This Row],[Life expectancy]:[Schooling]])</f>
        <v>1</v>
      </c>
    </row>
    <row r="141" spans="1:23" x14ac:dyDescent="0.25">
      <c r="A141" t="s">
        <v>464</v>
      </c>
      <c r="B141">
        <v>2004</v>
      </c>
      <c r="C141" t="s">
        <v>463</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Data_Completeness(LifeExpectancyData[[#This Row],[Life expectancy]:[Schooling]])</f>
        <v>1</v>
      </c>
    </row>
    <row r="142" spans="1:23" x14ac:dyDescent="0.25">
      <c r="A142" t="s">
        <v>464</v>
      </c>
      <c r="B142">
        <v>2003</v>
      </c>
      <c r="C142" t="s">
        <v>463</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Data_Completeness(LifeExpectancyData[[#This Row],[Life expectancy]:[Schooling]])</f>
        <v>1</v>
      </c>
    </row>
    <row r="143" spans="1:23" x14ac:dyDescent="0.25">
      <c r="A143" t="s">
        <v>464</v>
      </c>
      <c r="B143">
        <v>2002</v>
      </c>
      <c r="C143" t="s">
        <v>463</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Data_Completeness(LifeExpectancyData[[#This Row],[Life expectancy]:[Schooling]])</f>
        <v>1</v>
      </c>
    </row>
    <row r="144" spans="1:23" x14ac:dyDescent="0.25">
      <c r="A144" t="s">
        <v>464</v>
      </c>
      <c r="B144">
        <v>2001</v>
      </c>
      <c r="C144" t="s">
        <v>463</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Data_Completeness(LifeExpectancyData[[#This Row],[Life expectancy]:[Schooling]])</f>
        <v>1</v>
      </c>
    </row>
    <row r="145" spans="1:23" x14ac:dyDescent="0.25">
      <c r="A145" t="s">
        <v>464</v>
      </c>
      <c r="B145">
        <v>2000</v>
      </c>
      <c r="C145" t="s">
        <v>463</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Data_Completeness(LifeExpectancyData[[#This Row],[Life expectancy]:[Schooling]])</f>
        <v>1</v>
      </c>
    </row>
    <row r="146" spans="1:23" x14ac:dyDescent="0.25">
      <c r="A146" t="s">
        <v>465</v>
      </c>
      <c r="B146">
        <v>2015</v>
      </c>
      <c r="C146" t="s">
        <v>455</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Data_Completeness(LifeExpectancyData[[#This Row],[Life expectancy]:[Schooling]])</f>
        <v>0</v>
      </c>
    </row>
    <row r="147" spans="1:23" x14ac:dyDescent="0.25">
      <c r="A147" t="s">
        <v>465</v>
      </c>
      <c r="B147">
        <v>2014</v>
      </c>
      <c r="C147" t="s">
        <v>455</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Data_Completeness(LifeExpectancyData[[#This Row],[Life expectancy]:[Schooling]])</f>
        <v>1</v>
      </c>
    </row>
    <row r="148" spans="1:23" x14ac:dyDescent="0.25">
      <c r="A148" t="s">
        <v>465</v>
      </c>
      <c r="B148">
        <v>2013</v>
      </c>
      <c r="C148" t="s">
        <v>455</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Data_Completeness(LifeExpectancyData[[#This Row],[Life expectancy]:[Schooling]])</f>
        <v>1</v>
      </c>
    </row>
    <row r="149" spans="1:23" x14ac:dyDescent="0.25">
      <c r="A149" t="s">
        <v>465</v>
      </c>
      <c r="B149">
        <v>2012</v>
      </c>
      <c r="C149" t="s">
        <v>455</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Data_Completeness(LifeExpectancyData[[#This Row],[Life expectancy]:[Schooling]])</f>
        <v>1</v>
      </c>
    </row>
    <row r="150" spans="1:23" x14ac:dyDescent="0.25">
      <c r="A150" t="s">
        <v>465</v>
      </c>
      <c r="B150">
        <v>2011</v>
      </c>
      <c r="C150" t="s">
        <v>455</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Data_Completeness(LifeExpectancyData[[#This Row],[Life expectancy]:[Schooling]])</f>
        <v>1</v>
      </c>
    </row>
    <row r="151" spans="1:23" x14ac:dyDescent="0.25">
      <c r="A151" t="s">
        <v>465</v>
      </c>
      <c r="B151">
        <v>2010</v>
      </c>
      <c r="C151" t="s">
        <v>455</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Data_Completeness(LifeExpectancyData[[#This Row],[Life expectancy]:[Schooling]])</f>
        <v>1</v>
      </c>
    </row>
    <row r="152" spans="1:23" x14ac:dyDescent="0.25">
      <c r="A152" t="s">
        <v>465</v>
      </c>
      <c r="B152">
        <v>2009</v>
      </c>
      <c r="C152" t="s">
        <v>455</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Data_Completeness(LifeExpectancyData[[#This Row],[Life expectancy]:[Schooling]])</f>
        <v>1</v>
      </c>
    </row>
    <row r="153" spans="1:23" x14ac:dyDescent="0.25">
      <c r="A153" t="s">
        <v>465</v>
      </c>
      <c r="B153">
        <v>2008</v>
      </c>
      <c r="C153" t="s">
        <v>455</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Data_Completeness(LifeExpectancyData[[#This Row],[Life expectancy]:[Schooling]])</f>
        <v>1</v>
      </c>
    </row>
    <row r="154" spans="1:23" x14ac:dyDescent="0.25">
      <c r="A154" t="s">
        <v>465</v>
      </c>
      <c r="B154">
        <v>2007</v>
      </c>
      <c r="C154" t="s">
        <v>455</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Data_Completeness(LifeExpectancyData[[#This Row],[Life expectancy]:[Schooling]])</f>
        <v>1</v>
      </c>
    </row>
    <row r="155" spans="1:23" x14ac:dyDescent="0.25">
      <c r="A155" t="s">
        <v>465</v>
      </c>
      <c r="B155">
        <v>2006</v>
      </c>
      <c r="C155" t="s">
        <v>455</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Data_Completeness(LifeExpectancyData[[#This Row],[Life expectancy]:[Schooling]])</f>
        <v>1</v>
      </c>
    </row>
    <row r="156" spans="1:23" x14ac:dyDescent="0.25">
      <c r="A156" t="s">
        <v>465</v>
      </c>
      <c r="B156">
        <v>2005</v>
      </c>
      <c r="C156" t="s">
        <v>455</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Data_Completeness(LifeExpectancyData[[#This Row],[Life expectancy]:[Schooling]])</f>
        <v>1</v>
      </c>
    </row>
    <row r="157" spans="1:23" x14ac:dyDescent="0.25">
      <c r="A157" t="s">
        <v>465</v>
      </c>
      <c r="B157">
        <v>2004</v>
      </c>
      <c r="C157" t="s">
        <v>455</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Data_Completeness(LifeExpectancyData[[#This Row],[Life expectancy]:[Schooling]])</f>
        <v>1</v>
      </c>
    </row>
    <row r="158" spans="1:23" x14ac:dyDescent="0.25">
      <c r="A158" t="s">
        <v>465</v>
      </c>
      <c r="B158">
        <v>2003</v>
      </c>
      <c r="C158" t="s">
        <v>455</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Data_Completeness(LifeExpectancyData[[#This Row],[Life expectancy]:[Schooling]])</f>
        <v>1</v>
      </c>
    </row>
    <row r="159" spans="1:23" x14ac:dyDescent="0.25">
      <c r="A159" t="s">
        <v>465</v>
      </c>
      <c r="B159">
        <v>2002</v>
      </c>
      <c r="C159" t="s">
        <v>455</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Data_Completeness(LifeExpectancyData[[#This Row],[Life expectancy]:[Schooling]])</f>
        <v>1</v>
      </c>
    </row>
    <row r="160" spans="1:23" x14ac:dyDescent="0.25">
      <c r="A160" t="s">
        <v>465</v>
      </c>
      <c r="B160">
        <v>2001</v>
      </c>
      <c r="C160" t="s">
        <v>455</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Data_Completeness(LifeExpectancyData[[#This Row],[Life expectancy]:[Schooling]])</f>
        <v>0</v>
      </c>
    </row>
    <row r="161" spans="1:23" x14ac:dyDescent="0.25">
      <c r="A161" t="s">
        <v>465</v>
      </c>
      <c r="B161">
        <v>2000</v>
      </c>
      <c r="C161" t="s">
        <v>455</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Data_Completeness(LifeExpectancyData[[#This Row],[Life expectancy]:[Schooling]])</f>
        <v>0</v>
      </c>
    </row>
    <row r="162" spans="1:23" x14ac:dyDescent="0.25">
      <c r="A162" t="s">
        <v>466</v>
      </c>
      <c r="B162">
        <v>2015</v>
      </c>
      <c r="C162" t="s">
        <v>455</v>
      </c>
      <c r="D162">
        <v>76.099999999999994</v>
      </c>
      <c r="E162">
        <v>147</v>
      </c>
      <c r="F162">
        <v>0</v>
      </c>
      <c r="H162">
        <v>0</v>
      </c>
      <c r="I162">
        <v>95</v>
      </c>
      <c r="J162">
        <v>0</v>
      </c>
      <c r="K162">
        <v>64.5</v>
      </c>
      <c r="L162">
        <v>0</v>
      </c>
      <c r="M162">
        <v>95</v>
      </c>
      <c r="O162">
        <v>95</v>
      </c>
      <c r="P162">
        <v>0.1</v>
      </c>
      <c r="S162">
        <v>2.5</v>
      </c>
      <c r="T162">
        <v>2.5</v>
      </c>
      <c r="U162">
        <v>0.79</v>
      </c>
      <c r="V162">
        <v>12.6</v>
      </c>
      <c r="W162" t="b">
        <f>Data_Completeness(LifeExpectancyData[[#This Row],[Life expectancy]:[Schooling]])</f>
        <v>0</v>
      </c>
    </row>
    <row r="163" spans="1:23" x14ac:dyDescent="0.25">
      <c r="A163" t="s">
        <v>466</v>
      </c>
      <c r="B163">
        <v>2014</v>
      </c>
      <c r="C163" t="s">
        <v>455</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Data_Completeness(LifeExpectancyData[[#This Row],[Life expectancy]:[Schooling]])</f>
        <v>0</v>
      </c>
    </row>
    <row r="164" spans="1:23" x14ac:dyDescent="0.25">
      <c r="A164" t="s">
        <v>466</v>
      </c>
      <c r="B164">
        <v>2013</v>
      </c>
      <c r="C164" t="s">
        <v>455</v>
      </c>
      <c r="D164">
        <v>74.8</v>
      </c>
      <c r="E164">
        <v>172</v>
      </c>
      <c r="F164">
        <v>0</v>
      </c>
      <c r="G164">
        <v>9.42</v>
      </c>
      <c r="H164">
        <v>0</v>
      </c>
      <c r="I164">
        <v>97</v>
      </c>
      <c r="J164">
        <v>0</v>
      </c>
      <c r="K164">
        <v>63.2</v>
      </c>
      <c r="L164">
        <v>0</v>
      </c>
      <c r="M164">
        <v>97</v>
      </c>
      <c r="N164">
        <v>7.5</v>
      </c>
      <c r="O164">
        <v>97</v>
      </c>
      <c r="P164">
        <v>0.1</v>
      </c>
      <c r="S164">
        <v>2.5</v>
      </c>
      <c r="T164">
        <v>2.5</v>
      </c>
      <c r="U164">
        <v>0.79</v>
      </c>
      <c r="V164">
        <v>12.6</v>
      </c>
      <c r="W164" t="b">
        <f>Data_Completeness(LifeExpectancyData[[#This Row],[Life expectancy]:[Schooling]])</f>
        <v>0</v>
      </c>
    </row>
    <row r="165" spans="1:23" x14ac:dyDescent="0.25">
      <c r="A165" t="s">
        <v>466</v>
      </c>
      <c r="B165">
        <v>2012</v>
      </c>
      <c r="C165" t="s">
        <v>455</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Data_Completeness(LifeExpectancyData[[#This Row],[Life expectancy]:[Schooling]])</f>
        <v>0</v>
      </c>
    </row>
    <row r="166" spans="1:23" x14ac:dyDescent="0.25">
      <c r="A166" t="s">
        <v>466</v>
      </c>
      <c r="B166">
        <v>2011</v>
      </c>
      <c r="C166" t="s">
        <v>455</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Data_Completeness(LifeExpectancyData[[#This Row],[Life expectancy]:[Schooling]])</f>
        <v>0</v>
      </c>
    </row>
    <row r="167" spans="1:23" x14ac:dyDescent="0.25">
      <c r="A167" t="s">
        <v>466</v>
      </c>
      <c r="B167">
        <v>2010</v>
      </c>
      <c r="C167" t="s">
        <v>455</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Data_Completeness(LifeExpectancyData[[#This Row],[Life expectancy]:[Schooling]])</f>
        <v>0</v>
      </c>
    </row>
    <row r="168" spans="1:23" x14ac:dyDescent="0.25">
      <c r="A168" t="s">
        <v>466</v>
      </c>
      <c r="B168">
        <v>2009</v>
      </c>
      <c r="C168" t="s">
        <v>455</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Data_Completeness(LifeExpectancyData[[#This Row],[Life expectancy]:[Schooling]])</f>
        <v>0</v>
      </c>
    </row>
    <row r="169" spans="1:23" x14ac:dyDescent="0.25">
      <c r="A169" t="s">
        <v>466</v>
      </c>
      <c r="B169">
        <v>2008</v>
      </c>
      <c r="C169" t="s">
        <v>455</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Data_Completeness(LifeExpectancyData[[#This Row],[Life expectancy]:[Schooling]])</f>
        <v>0</v>
      </c>
    </row>
    <row r="170" spans="1:23" x14ac:dyDescent="0.25">
      <c r="A170" t="s">
        <v>466</v>
      </c>
      <c r="B170">
        <v>2007</v>
      </c>
      <c r="C170" t="s">
        <v>455</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Data_Completeness(LifeExpectancyData[[#This Row],[Life expectancy]:[Schooling]])</f>
        <v>0</v>
      </c>
    </row>
    <row r="171" spans="1:23" x14ac:dyDescent="0.25">
      <c r="A171" t="s">
        <v>466</v>
      </c>
      <c r="B171">
        <v>2006</v>
      </c>
      <c r="C171" t="s">
        <v>455</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Data_Completeness(LifeExpectancyData[[#This Row],[Life expectancy]:[Schooling]])</f>
        <v>0</v>
      </c>
    </row>
    <row r="172" spans="1:23" x14ac:dyDescent="0.25">
      <c r="A172" t="s">
        <v>466</v>
      </c>
      <c r="B172">
        <v>2005</v>
      </c>
      <c r="C172" t="s">
        <v>455</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Data_Completeness(LifeExpectancyData[[#This Row],[Life expectancy]:[Schooling]])</f>
        <v>0</v>
      </c>
    </row>
    <row r="173" spans="1:23" x14ac:dyDescent="0.25">
      <c r="A173" t="s">
        <v>466</v>
      </c>
      <c r="B173">
        <v>2004</v>
      </c>
      <c r="C173" t="s">
        <v>455</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Data_Completeness(LifeExpectancyData[[#This Row],[Life expectancy]:[Schooling]])</f>
        <v>0</v>
      </c>
    </row>
    <row r="174" spans="1:23" x14ac:dyDescent="0.25">
      <c r="A174" t="s">
        <v>466</v>
      </c>
      <c r="B174">
        <v>2003</v>
      </c>
      <c r="C174" t="s">
        <v>455</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Data_Completeness(LifeExpectancyData[[#This Row],[Life expectancy]:[Schooling]])</f>
        <v>0</v>
      </c>
    </row>
    <row r="175" spans="1:23" x14ac:dyDescent="0.25">
      <c r="A175" t="s">
        <v>466</v>
      </c>
      <c r="B175">
        <v>2002</v>
      </c>
      <c r="C175" t="s">
        <v>455</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Data_Completeness(LifeExpectancyData[[#This Row],[Life expectancy]:[Schooling]])</f>
        <v>0</v>
      </c>
    </row>
    <row r="176" spans="1:23" x14ac:dyDescent="0.25">
      <c r="A176" t="s">
        <v>466</v>
      </c>
      <c r="B176">
        <v>2001</v>
      </c>
      <c r="C176" t="s">
        <v>455</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Data_Completeness(LifeExpectancyData[[#This Row],[Life expectancy]:[Schooling]])</f>
        <v>0</v>
      </c>
    </row>
    <row r="177" spans="1:23" x14ac:dyDescent="0.25">
      <c r="A177" t="s">
        <v>466</v>
      </c>
      <c r="B177">
        <v>2000</v>
      </c>
      <c r="C177" t="s">
        <v>455</v>
      </c>
      <c r="D177">
        <v>72.599999999999994</v>
      </c>
      <c r="E177">
        <v>192</v>
      </c>
      <c r="F177">
        <v>0</v>
      </c>
      <c r="G177">
        <v>12.15</v>
      </c>
      <c r="H177">
        <v>0</v>
      </c>
      <c r="J177">
        <v>0</v>
      </c>
      <c r="K177">
        <v>54.4</v>
      </c>
      <c r="L177">
        <v>0</v>
      </c>
      <c r="M177">
        <v>91</v>
      </c>
      <c r="N177">
        <v>5.21</v>
      </c>
      <c r="O177">
        <v>99</v>
      </c>
      <c r="P177">
        <v>0.1</v>
      </c>
      <c r="S177">
        <v>2.7</v>
      </c>
      <c r="T177">
        <v>2.6</v>
      </c>
      <c r="U177">
        <v>0</v>
      </c>
      <c r="V177">
        <v>12</v>
      </c>
      <c r="W177" t="b">
        <f>Data_Completeness(LifeExpectancyData[[#This Row],[Life expectancy]:[Schooling]])</f>
        <v>0</v>
      </c>
    </row>
    <row r="178" spans="1:23" x14ac:dyDescent="0.25">
      <c r="A178" t="s">
        <v>467</v>
      </c>
      <c r="B178">
        <v>2015</v>
      </c>
      <c r="C178" t="s">
        <v>455</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Data_Completeness(LifeExpectancyData[[#This Row],[Life expectancy]:[Schooling]])</f>
        <v>0</v>
      </c>
    </row>
    <row r="179" spans="1:23" x14ac:dyDescent="0.25">
      <c r="A179" t="s">
        <v>467</v>
      </c>
      <c r="B179">
        <v>2014</v>
      </c>
      <c r="C179" t="s">
        <v>455</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Data_Completeness(LifeExpectancyData[[#This Row],[Life expectancy]:[Schooling]])</f>
        <v>0</v>
      </c>
    </row>
    <row r="180" spans="1:23" x14ac:dyDescent="0.25">
      <c r="A180" t="s">
        <v>467</v>
      </c>
      <c r="B180">
        <v>2013</v>
      </c>
      <c r="C180" t="s">
        <v>455</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Data_Completeness(LifeExpectancyData[[#This Row],[Life expectancy]:[Schooling]])</f>
        <v>0</v>
      </c>
    </row>
    <row r="181" spans="1:23" x14ac:dyDescent="0.25">
      <c r="A181" t="s">
        <v>467</v>
      </c>
      <c r="B181">
        <v>2012</v>
      </c>
      <c r="C181" t="s">
        <v>455</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Data_Completeness(LifeExpectancyData[[#This Row],[Life expectancy]:[Schooling]])</f>
        <v>0</v>
      </c>
    </row>
    <row r="182" spans="1:23" x14ac:dyDescent="0.25">
      <c r="A182" t="s">
        <v>467</v>
      </c>
      <c r="B182">
        <v>2011</v>
      </c>
      <c r="C182" t="s">
        <v>455</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Data_Completeness(LifeExpectancyData[[#This Row],[Life expectancy]:[Schooling]])</f>
        <v>0</v>
      </c>
    </row>
    <row r="183" spans="1:23" x14ac:dyDescent="0.25">
      <c r="A183" t="s">
        <v>467</v>
      </c>
      <c r="B183">
        <v>2010</v>
      </c>
      <c r="C183" t="s">
        <v>455</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Data_Completeness(LifeExpectancyData[[#This Row],[Life expectancy]:[Schooling]])</f>
        <v>0</v>
      </c>
    </row>
    <row r="184" spans="1:23" x14ac:dyDescent="0.25">
      <c r="A184" t="s">
        <v>467</v>
      </c>
      <c r="B184">
        <v>2009</v>
      </c>
      <c r="C184" t="s">
        <v>455</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Data_Completeness(LifeExpectancyData[[#This Row],[Life expectancy]:[Schooling]])</f>
        <v>0</v>
      </c>
    </row>
    <row r="185" spans="1:23" x14ac:dyDescent="0.25">
      <c r="A185" t="s">
        <v>467</v>
      </c>
      <c r="B185">
        <v>2008</v>
      </c>
      <c r="C185" t="s">
        <v>455</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Data_Completeness(LifeExpectancyData[[#This Row],[Life expectancy]:[Schooling]])</f>
        <v>0</v>
      </c>
    </row>
    <row r="186" spans="1:23" x14ac:dyDescent="0.25">
      <c r="A186" t="s">
        <v>467</v>
      </c>
      <c r="B186">
        <v>2007</v>
      </c>
      <c r="C186" t="s">
        <v>455</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Data_Completeness(LifeExpectancyData[[#This Row],[Life expectancy]:[Schooling]])</f>
        <v>0</v>
      </c>
    </row>
    <row r="187" spans="1:23" x14ac:dyDescent="0.25">
      <c r="A187" t="s">
        <v>467</v>
      </c>
      <c r="B187">
        <v>2006</v>
      </c>
      <c r="C187" t="s">
        <v>455</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Data_Completeness(LifeExpectancyData[[#This Row],[Life expectancy]:[Schooling]])</f>
        <v>0</v>
      </c>
    </row>
    <row r="188" spans="1:23" x14ac:dyDescent="0.25">
      <c r="A188" t="s">
        <v>467</v>
      </c>
      <c r="B188">
        <v>2005</v>
      </c>
      <c r="C188" t="s">
        <v>455</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Data_Completeness(LifeExpectancyData[[#This Row],[Life expectancy]:[Schooling]])</f>
        <v>0</v>
      </c>
    </row>
    <row r="189" spans="1:23" x14ac:dyDescent="0.25">
      <c r="A189" t="s">
        <v>467</v>
      </c>
      <c r="B189">
        <v>2004</v>
      </c>
      <c r="C189" t="s">
        <v>455</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Data_Completeness(LifeExpectancyData[[#This Row],[Life expectancy]:[Schooling]])</f>
        <v>0</v>
      </c>
    </row>
    <row r="190" spans="1:23" x14ac:dyDescent="0.25">
      <c r="A190" t="s">
        <v>467</v>
      </c>
      <c r="B190">
        <v>2003</v>
      </c>
      <c r="C190" t="s">
        <v>455</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Data_Completeness(LifeExpectancyData[[#This Row],[Life expectancy]:[Schooling]])</f>
        <v>0</v>
      </c>
    </row>
    <row r="191" spans="1:23" x14ac:dyDescent="0.25">
      <c r="A191" t="s">
        <v>467</v>
      </c>
      <c r="B191">
        <v>2002</v>
      </c>
      <c r="C191" t="s">
        <v>455</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Data_Completeness(LifeExpectancyData[[#This Row],[Life expectancy]:[Schooling]])</f>
        <v>0</v>
      </c>
    </row>
    <row r="192" spans="1:23" x14ac:dyDescent="0.25">
      <c r="A192" t="s">
        <v>467</v>
      </c>
      <c r="B192">
        <v>2001</v>
      </c>
      <c r="C192" t="s">
        <v>455</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Data_Completeness(LifeExpectancyData[[#This Row],[Life expectancy]:[Schooling]])</f>
        <v>0</v>
      </c>
    </row>
    <row r="193" spans="1:23" x14ac:dyDescent="0.25">
      <c r="A193" t="s">
        <v>467</v>
      </c>
      <c r="B193">
        <v>2000</v>
      </c>
      <c r="C193" t="s">
        <v>455</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Data_Completeness(LifeExpectancyData[[#This Row],[Life expectancy]:[Schooling]])</f>
        <v>0</v>
      </c>
    </row>
    <row r="194" spans="1:23" x14ac:dyDescent="0.25">
      <c r="A194" t="s">
        <v>468</v>
      </c>
      <c r="B194">
        <v>2015</v>
      </c>
      <c r="C194" t="s">
        <v>455</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Data_Completeness(LifeExpectancyData[[#This Row],[Life expectancy]:[Schooling]])</f>
        <v>0</v>
      </c>
    </row>
    <row r="195" spans="1:23" x14ac:dyDescent="0.25">
      <c r="A195" t="s">
        <v>468</v>
      </c>
      <c r="B195">
        <v>2014</v>
      </c>
      <c r="C195" t="s">
        <v>455</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Data_Completeness(LifeExpectancyData[[#This Row],[Life expectancy]:[Schooling]])</f>
        <v>1</v>
      </c>
    </row>
    <row r="196" spans="1:23" x14ac:dyDescent="0.25">
      <c r="A196" t="s">
        <v>468</v>
      </c>
      <c r="B196">
        <v>2013</v>
      </c>
      <c r="C196" t="s">
        <v>455</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Data_Completeness(LifeExpectancyData[[#This Row],[Life expectancy]:[Schooling]])</f>
        <v>1</v>
      </c>
    </row>
    <row r="197" spans="1:23" x14ac:dyDescent="0.25">
      <c r="A197" t="s">
        <v>468</v>
      </c>
      <c r="B197">
        <v>2012</v>
      </c>
      <c r="C197" t="s">
        <v>455</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Data_Completeness(LifeExpectancyData[[#This Row],[Life expectancy]:[Schooling]])</f>
        <v>1</v>
      </c>
    </row>
    <row r="198" spans="1:23" x14ac:dyDescent="0.25">
      <c r="A198" t="s">
        <v>468</v>
      </c>
      <c r="B198">
        <v>2011</v>
      </c>
      <c r="C198" t="s">
        <v>455</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Data_Completeness(LifeExpectancyData[[#This Row],[Life expectancy]:[Schooling]])</f>
        <v>1</v>
      </c>
    </row>
    <row r="199" spans="1:23" x14ac:dyDescent="0.25">
      <c r="A199" t="s">
        <v>468</v>
      </c>
      <c r="B199">
        <v>2010</v>
      </c>
      <c r="C199" t="s">
        <v>455</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Data_Completeness(LifeExpectancyData[[#This Row],[Life expectancy]:[Schooling]])</f>
        <v>1</v>
      </c>
    </row>
    <row r="200" spans="1:23" x14ac:dyDescent="0.25">
      <c r="A200" t="s">
        <v>468</v>
      </c>
      <c r="B200">
        <v>2009</v>
      </c>
      <c r="C200" t="s">
        <v>455</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Data_Completeness(LifeExpectancyData[[#This Row],[Life expectancy]:[Schooling]])</f>
        <v>1</v>
      </c>
    </row>
    <row r="201" spans="1:23" x14ac:dyDescent="0.25">
      <c r="A201" t="s">
        <v>468</v>
      </c>
      <c r="B201">
        <v>2008</v>
      </c>
      <c r="C201" t="s">
        <v>455</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Data_Completeness(LifeExpectancyData[[#This Row],[Life expectancy]:[Schooling]])</f>
        <v>1</v>
      </c>
    </row>
    <row r="202" spans="1:23" x14ac:dyDescent="0.25">
      <c r="A202" t="s">
        <v>468</v>
      </c>
      <c r="B202">
        <v>2007</v>
      </c>
      <c r="C202" t="s">
        <v>455</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Data_Completeness(LifeExpectancyData[[#This Row],[Life expectancy]:[Schooling]])</f>
        <v>1</v>
      </c>
    </row>
    <row r="203" spans="1:23" x14ac:dyDescent="0.25">
      <c r="A203" t="s">
        <v>468</v>
      </c>
      <c r="B203">
        <v>2006</v>
      </c>
      <c r="C203" t="s">
        <v>455</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Data_Completeness(LifeExpectancyData[[#This Row],[Life expectancy]:[Schooling]])</f>
        <v>1</v>
      </c>
    </row>
    <row r="204" spans="1:23" x14ac:dyDescent="0.25">
      <c r="A204" t="s">
        <v>468</v>
      </c>
      <c r="B204">
        <v>2005</v>
      </c>
      <c r="C204" t="s">
        <v>455</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Data_Completeness(LifeExpectancyData[[#This Row],[Life expectancy]:[Schooling]])</f>
        <v>1</v>
      </c>
    </row>
    <row r="205" spans="1:23" x14ac:dyDescent="0.25">
      <c r="A205" t="s">
        <v>468</v>
      </c>
      <c r="B205">
        <v>2004</v>
      </c>
      <c r="C205" t="s">
        <v>455</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Data_Completeness(LifeExpectancyData[[#This Row],[Life expectancy]:[Schooling]])</f>
        <v>1</v>
      </c>
    </row>
    <row r="206" spans="1:23" x14ac:dyDescent="0.25">
      <c r="A206" t="s">
        <v>468</v>
      </c>
      <c r="B206">
        <v>2003</v>
      </c>
      <c r="C206" t="s">
        <v>455</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Data_Completeness(LifeExpectancyData[[#This Row],[Life expectancy]:[Schooling]])</f>
        <v>1</v>
      </c>
    </row>
    <row r="207" spans="1:23" x14ac:dyDescent="0.25">
      <c r="A207" t="s">
        <v>468</v>
      </c>
      <c r="B207">
        <v>2002</v>
      </c>
      <c r="C207" t="s">
        <v>455</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Data_Completeness(LifeExpectancyData[[#This Row],[Life expectancy]:[Schooling]])</f>
        <v>0</v>
      </c>
    </row>
    <row r="208" spans="1:23" x14ac:dyDescent="0.25">
      <c r="A208" t="s">
        <v>468</v>
      </c>
      <c r="B208">
        <v>2001</v>
      </c>
      <c r="C208" t="s">
        <v>455</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Data_Completeness(LifeExpectancyData[[#This Row],[Life expectancy]:[Schooling]])</f>
        <v>0</v>
      </c>
    </row>
    <row r="209" spans="1:23" x14ac:dyDescent="0.25">
      <c r="A209" t="s">
        <v>468</v>
      </c>
      <c r="B209">
        <v>2000</v>
      </c>
      <c r="C209" t="s">
        <v>455</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Data_Completeness(LifeExpectancyData[[#This Row],[Life expectancy]:[Schooling]])</f>
        <v>0</v>
      </c>
    </row>
    <row r="210" spans="1:23" x14ac:dyDescent="0.25">
      <c r="A210" t="s">
        <v>469</v>
      </c>
      <c r="B210">
        <v>2015</v>
      </c>
      <c r="C210" t="s">
        <v>455</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Data_Completeness(LifeExpectancyData[[#This Row],[Life expectancy]:[Schooling]])</f>
        <v>0</v>
      </c>
    </row>
    <row r="211" spans="1:23" x14ac:dyDescent="0.25">
      <c r="A211" t="s">
        <v>469</v>
      </c>
      <c r="B211">
        <v>2014</v>
      </c>
      <c r="C211" t="s">
        <v>455</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Data_Completeness(LifeExpectancyData[[#This Row],[Life expectancy]:[Schooling]])</f>
        <v>0</v>
      </c>
    </row>
    <row r="212" spans="1:23" x14ac:dyDescent="0.25">
      <c r="A212" t="s">
        <v>469</v>
      </c>
      <c r="B212">
        <v>2013</v>
      </c>
      <c r="C212" t="s">
        <v>455</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Data_Completeness(LifeExpectancyData[[#This Row],[Life expectancy]:[Schooling]])</f>
        <v>0</v>
      </c>
    </row>
    <row r="213" spans="1:23" x14ac:dyDescent="0.25">
      <c r="A213" t="s">
        <v>469</v>
      </c>
      <c r="B213">
        <v>2012</v>
      </c>
      <c r="C213" t="s">
        <v>455</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Data_Completeness(LifeExpectancyData[[#This Row],[Life expectancy]:[Schooling]])</f>
        <v>0</v>
      </c>
    </row>
    <row r="214" spans="1:23" x14ac:dyDescent="0.25">
      <c r="A214" t="s">
        <v>469</v>
      </c>
      <c r="B214">
        <v>2011</v>
      </c>
      <c r="C214" t="s">
        <v>455</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Data_Completeness(LifeExpectancyData[[#This Row],[Life expectancy]:[Schooling]])</f>
        <v>0</v>
      </c>
    </row>
    <row r="215" spans="1:23" x14ac:dyDescent="0.25">
      <c r="A215" t="s">
        <v>469</v>
      </c>
      <c r="B215">
        <v>2010</v>
      </c>
      <c r="C215" t="s">
        <v>455</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Data_Completeness(LifeExpectancyData[[#This Row],[Life expectancy]:[Schooling]])</f>
        <v>0</v>
      </c>
    </row>
    <row r="216" spans="1:23" x14ac:dyDescent="0.25">
      <c r="A216" t="s">
        <v>469</v>
      </c>
      <c r="B216">
        <v>2009</v>
      </c>
      <c r="C216" t="s">
        <v>455</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Data_Completeness(LifeExpectancyData[[#This Row],[Life expectancy]:[Schooling]])</f>
        <v>0</v>
      </c>
    </row>
    <row r="217" spans="1:23" x14ac:dyDescent="0.25">
      <c r="A217" t="s">
        <v>469</v>
      </c>
      <c r="B217">
        <v>2008</v>
      </c>
      <c r="C217" t="s">
        <v>455</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Data_Completeness(LifeExpectancyData[[#This Row],[Life expectancy]:[Schooling]])</f>
        <v>0</v>
      </c>
    </row>
    <row r="218" spans="1:23" x14ac:dyDescent="0.25">
      <c r="A218" t="s">
        <v>469</v>
      </c>
      <c r="B218">
        <v>2007</v>
      </c>
      <c r="C218" t="s">
        <v>455</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Data_Completeness(LifeExpectancyData[[#This Row],[Life expectancy]:[Schooling]])</f>
        <v>0</v>
      </c>
    </row>
    <row r="219" spans="1:23" x14ac:dyDescent="0.25">
      <c r="A219" t="s">
        <v>469</v>
      </c>
      <c r="B219">
        <v>2006</v>
      </c>
      <c r="C219" t="s">
        <v>455</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Data_Completeness(LifeExpectancyData[[#This Row],[Life expectancy]:[Schooling]])</f>
        <v>0</v>
      </c>
    </row>
    <row r="220" spans="1:23" x14ac:dyDescent="0.25">
      <c r="A220" t="s">
        <v>469</v>
      </c>
      <c r="B220">
        <v>2005</v>
      </c>
      <c r="C220" t="s">
        <v>455</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Data_Completeness(LifeExpectancyData[[#This Row],[Life expectancy]:[Schooling]])</f>
        <v>0</v>
      </c>
    </row>
    <row r="221" spans="1:23" x14ac:dyDescent="0.25">
      <c r="A221" t="s">
        <v>469</v>
      </c>
      <c r="B221">
        <v>2004</v>
      </c>
      <c r="C221" t="s">
        <v>455</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Data_Completeness(LifeExpectancyData[[#This Row],[Life expectancy]:[Schooling]])</f>
        <v>0</v>
      </c>
    </row>
    <row r="222" spans="1:23" x14ac:dyDescent="0.25">
      <c r="A222" t="s">
        <v>469</v>
      </c>
      <c r="B222">
        <v>2003</v>
      </c>
      <c r="C222" t="s">
        <v>455</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Data_Completeness(LifeExpectancyData[[#This Row],[Life expectancy]:[Schooling]])</f>
        <v>0</v>
      </c>
    </row>
    <row r="223" spans="1:23" x14ac:dyDescent="0.25">
      <c r="A223" t="s">
        <v>469</v>
      </c>
      <c r="B223">
        <v>2002</v>
      </c>
      <c r="C223" t="s">
        <v>455</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Data_Completeness(LifeExpectancyData[[#This Row],[Life expectancy]:[Schooling]])</f>
        <v>0</v>
      </c>
    </row>
    <row r="224" spans="1:23" x14ac:dyDescent="0.25">
      <c r="A224" t="s">
        <v>469</v>
      </c>
      <c r="B224">
        <v>2001</v>
      </c>
      <c r="C224" t="s">
        <v>455</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Data_Completeness(LifeExpectancyData[[#This Row],[Life expectancy]:[Schooling]])</f>
        <v>0</v>
      </c>
    </row>
    <row r="225" spans="1:23" x14ac:dyDescent="0.25">
      <c r="A225" t="s">
        <v>469</v>
      </c>
      <c r="B225">
        <v>2000</v>
      </c>
      <c r="C225" t="s">
        <v>455</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Data_Completeness(LifeExpectancyData[[#This Row],[Life expectancy]:[Schooling]])</f>
        <v>0</v>
      </c>
    </row>
    <row r="226" spans="1:23" x14ac:dyDescent="0.25">
      <c r="A226" t="s">
        <v>470</v>
      </c>
      <c r="B226">
        <v>2015</v>
      </c>
      <c r="C226" t="s">
        <v>455</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Data_Completeness(LifeExpectancyData[[#This Row],[Life expectancy]:[Schooling]])</f>
        <v>0</v>
      </c>
    </row>
    <row r="227" spans="1:23" x14ac:dyDescent="0.25">
      <c r="A227" t="s">
        <v>470</v>
      </c>
      <c r="B227">
        <v>2014</v>
      </c>
      <c r="C227" t="s">
        <v>455</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Data_Completeness(LifeExpectancyData[[#This Row],[Life expectancy]:[Schooling]])</f>
        <v>1</v>
      </c>
    </row>
    <row r="228" spans="1:23" x14ac:dyDescent="0.25">
      <c r="A228" t="s">
        <v>470</v>
      </c>
      <c r="B228">
        <v>2013</v>
      </c>
      <c r="C228" t="s">
        <v>455</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Data_Completeness(LifeExpectancyData[[#This Row],[Life expectancy]:[Schooling]])</f>
        <v>1</v>
      </c>
    </row>
    <row r="229" spans="1:23" x14ac:dyDescent="0.25">
      <c r="A229" t="s">
        <v>470</v>
      </c>
      <c r="B229">
        <v>2012</v>
      </c>
      <c r="C229" t="s">
        <v>455</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Data_Completeness(LifeExpectancyData[[#This Row],[Life expectancy]:[Schooling]])</f>
        <v>1</v>
      </c>
    </row>
    <row r="230" spans="1:23" x14ac:dyDescent="0.25">
      <c r="A230" t="s">
        <v>470</v>
      </c>
      <c r="B230">
        <v>2011</v>
      </c>
      <c r="C230" t="s">
        <v>455</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Data_Completeness(LifeExpectancyData[[#This Row],[Life expectancy]:[Schooling]])</f>
        <v>1</v>
      </c>
    </row>
    <row r="231" spans="1:23" x14ac:dyDescent="0.25">
      <c r="A231" t="s">
        <v>470</v>
      </c>
      <c r="B231">
        <v>2010</v>
      </c>
      <c r="C231" t="s">
        <v>455</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Data_Completeness(LifeExpectancyData[[#This Row],[Life expectancy]:[Schooling]])</f>
        <v>1</v>
      </c>
    </row>
    <row r="232" spans="1:23" x14ac:dyDescent="0.25">
      <c r="A232" t="s">
        <v>470</v>
      </c>
      <c r="B232">
        <v>2009</v>
      </c>
      <c r="C232" t="s">
        <v>455</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Data_Completeness(LifeExpectancyData[[#This Row],[Life expectancy]:[Schooling]])</f>
        <v>1</v>
      </c>
    </row>
    <row r="233" spans="1:23" x14ac:dyDescent="0.25">
      <c r="A233" t="s">
        <v>470</v>
      </c>
      <c r="B233">
        <v>2008</v>
      </c>
      <c r="C233" t="s">
        <v>455</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Data_Completeness(LifeExpectancyData[[#This Row],[Life expectancy]:[Schooling]])</f>
        <v>1</v>
      </c>
    </row>
    <row r="234" spans="1:23" x14ac:dyDescent="0.25">
      <c r="A234" t="s">
        <v>470</v>
      </c>
      <c r="B234">
        <v>2007</v>
      </c>
      <c r="C234" t="s">
        <v>455</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Data_Completeness(LifeExpectancyData[[#This Row],[Life expectancy]:[Schooling]])</f>
        <v>1</v>
      </c>
    </row>
    <row r="235" spans="1:23" x14ac:dyDescent="0.25">
      <c r="A235" t="s">
        <v>470</v>
      </c>
      <c r="B235">
        <v>2006</v>
      </c>
      <c r="C235" t="s">
        <v>455</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Data_Completeness(LifeExpectancyData[[#This Row],[Life expectancy]:[Schooling]])</f>
        <v>1</v>
      </c>
    </row>
    <row r="236" spans="1:23" x14ac:dyDescent="0.25">
      <c r="A236" t="s">
        <v>470</v>
      </c>
      <c r="B236">
        <v>2005</v>
      </c>
      <c r="C236" t="s">
        <v>455</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Data_Completeness(LifeExpectancyData[[#This Row],[Life expectancy]:[Schooling]])</f>
        <v>1</v>
      </c>
    </row>
    <row r="237" spans="1:23" x14ac:dyDescent="0.25">
      <c r="A237" t="s">
        <v>470</v>
      </c>
      <c r="B237">
        <v>2004</v>
      </c>
      <c r="C237" t="s">
        <v>455</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Data_Completeness(LifeExpectancyData[[#This Row],[Life expectancy]:[Schooling]])</f>
        <v>1</v>
      </c>
    </row>
    <row r="238" spans="1:23" x14ac:dyDescent="0.25">
      <c r="A238" t="s">
        <v>470</v>
      </c>
      <c r="B238">
        <v>2003</v>
      </c>
      <c r="C238" t="s">
        <v>455</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Data_Completeness(LifeExpectancyData[[#This Row],[Life expectancy]:[Schooling]])</f>
        <v>1</v>
      </c>
    </row>
    <row r="239" spans="1:23" x14ac:dyDescent="0.25">
      <c r="A239" t="s">
        <v>470</v>
      </c>
      <c r="B239">
        <v>2002</v>
      </c>
      <c r="C239" t="s">
        <v>455</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Data_Completeness(LifeExpectancyData[[#This Row],[Life expectancy]:[Schooling]])</f>
        <v>1</v>
      </c>
    </row>
    <row r="240" spans="1:23" x14ac:dyDescent="0.25">
      <c r="A240" t="s">
        <v>470</v>
      </c>
      <c r="B240">
        <v>2001</v>
      </c>
      <c r="C240" t="s">
        <v>455</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Data_Completeness(LifeExpectancyData[[#This Row],[Life expectancy]:[Schooling]])</f>
        <v>1</v>
      </c>
    </row>
    <row r="241" spans="1:23" x14ac:dyDescent="0.25">
      <c r="A241" t="s">
        <v>470</v>
      </c>
      <c r="B241">
        <v>2000</v>
      </c>
      <c r="C241" t="s">
        <v>455</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Data_Completeness(LifeExpectancyData[[#This Row],[Life expectancy]:[Schooling]])</f>
        <v>1</v>
      </c>
    </row>
    <row r="242" spans="1:23" x14ac:dyDescent="0.25">
      <c r="A242" t="s">
        <v>471</v>
      </c>
      <c r="B242">
        <v>2015</v>
      </c>
      <c r="C242" t="s">
        <v>463</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Data_Completeness(LifeExpectancyData[[#This Row],[Life expectancy]:[Schooling]])</f>
        <v>0</v>
      </c>
    </row>
    <row r="243" spans="1:23" x14ac:dyDescent="0.25">
      <c r="A243" t="s">
        <v>471</v>
      </c>
      <c r="B243">
        <v>2014</v>
      </c>
      <c r="C243" t="s">
        <v>463</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Data_Completeness(LifeExpectancyData[[#This Row],[Life expectancy]:[Schooling]])</f>
        <v>1</v>
      </c>
    </row>
    <row r="244" spans="1:23" x14ac:dyDescent="0.25">
      <c r="A244" t="s">
        <v>471</v>
      </c>
      <c r="B244">
        <v>2013</v>
      </c>
      <c r="C244" t="s">
        <v>463</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Data_Completeness(LifeExpectancyData[[#This Row],[Life expectancy]:[Schooling]])</f>
        <v>1</v>
      </c>
    </row>
    <row r="245" spans="1:23" x14ac:dyDescent="0.25">
      <c r="A245" t="s">
        <v>471</v>
      </c>
      <c r="B245">
        <v>2012</v>
      </c>
      <c r="C245" t="s">
        <v>463</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Data_Completeness(LifeExpectancyData[[#This Row],[Life expectancy]:[Schooling]])</f>
        <v>1</v>
      </c>
    </row>
    <row r="246" spans="1:23" x14ac:dyDescent="0.25">
      <c r="A246" t="s">
        <v>471</v>
      </c>
      <c r="B246">
        <v>2011</v>
      </c>
      <c r="C246" t="s">
        <v>463</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Data_Completeness(LifeExpectancyData[[#This Row],[Life expectancy]:[Schooling]])</f>
        <v>1</v>
      </c>
    </row>
    <row r="247" spans="1:23" x14ac:dyDescent="0.25">
      <c r="A247" t="s">
        <v>471</v>
      </c>
      <c r="B247">
        <v>2010</v>
      </c>
      <c r="C247" t="s">
        <v>463</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Data_Completeness(LifeExpectancyData[[#This Row],[Life expectancy]:[Schooling]])</f>
        <v>1</v>
      </c>
    </row>
    <row r="248" spans="1:23" x14ac:dyDescent="0.25">
      <c r="A248" t="s">
        <v>471</v>
      </c>
      <c r="B248">
        <v>2009</v>
      </c>
      <c r="C248" t="s">
        <v>463</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Data_Completeness(LifeExpectancyData[[#This Row],[Life expectancy]:[Schooling]])</f>
        <v>1</v>
      </c>
    </row>
    <row r="249" spans="1:23" x14ac:dyDescent="0.25">
      <c r="A249" t="s">
        <v>471</v>
      </c>
      <c r="B249">
        <v>2008</v>
      </c>
      <c r="C249" t="s">
        <v>463</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Data_Completeness(LifeExpectancyData[[#This Row],[Life expectancy]:[Schooling]])</f>
        <v>1</v>
      </c>
    </row>
    <row r="250" spans="1:23" x14ac:dyDescent="0.25">
      <c r="A250" t="s">
        <v>471</v>
      </c>
      <c r="B250">
        <v>2007</v>
      </c>
      <c r="C250" t="s">
        <v>463</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Data_Completeness(LifeExpectancyData[[#This Row],[Life expectancy]:[Schooling]])</f>
        <v>1</v>
      </c>
    </row>
    <row r="251" spans="1:23" x14ac:dyDescent="0.25">
      <c r="A251" t="s">
        <v>471</v>
      </c>
      <c r="B251">
        <v>2006</v>
      </c>
      <c r="C251" t="s">
        <v>463</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Data_Completeness(LifeExpectancyData[[#This Row],[Life expectancy]:[Schooling]])</f>
        <v>1</v>
      </c>
    </row>
    <row r="252" spans="1:23" x14ac:dyDescent="0.25">
      <c r="A252" t="s">
        <v>471</v>
      </c>
      <c r="B252">
        <v>2005</v>
      </c>
      <c r="C252" t="s">
        <v>463</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Data_Completeness(LifeExpectancyData[[#This Row],[Life expectancy]:[Schooling]])</f>
        <v>1</v>
      </c>
    </row>
    <row r="253" spans="1:23" x14ac:dyDescent="0.25">
      <c r="A253" t="s">
        <v>471</v>
      </c>
      <c r="B253">
        <v>2004</v>
      </c>
      <c r="C253" t="s">
        <v>463</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Data_Completeness(LifeExpectancyData[[#This Row],[Life expectancy]:[Schooling]])</f>
        <v>1</v>
      </c>
    </row>
    <row r="254" spans="1:23" x14ac:dyDescent="0.25">
      <c r="A254" t="s">
        <v>471</v>
      </c>
      <c r="B254">
        <v>2003</v>
      </c>
      <c r="C254" t="s">
        <v>463</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Data_Completeness(LifeExpectancyData[[#This Row],[Life expectancy]:[Schooling]])</f>
        <v>1</v>
      </c>
    </row>
    <row r="255" spans="1:23" x14ac:dyDescent="0.25">
      <c r="A255" t="s">
        <v>471</v>
      </c>
      <c r="B255">
        <v>2002</v>
      </c>
      <c r="C255" t="s">
        <v>463</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Data_Completeness(LifeExpectancyData[[#This Row],[Life expectancy]:[Schooling]])</f>
        <v>1</v>
      </c>
    </row>
    <row r="256" spans="1:23" x14ac:dyDescent="0.25">
      <c r="A256" t="s">
        <v>471</v>
      </c>
      <c r="B256">
        <v>2001</v>
      </c>
      <c r="C256" t="s">
        <v>463</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Data_Completeness(LifeExpectancyData[[#This Row],[Life expectancy]:[Schooling]])</f>
        <v>1</v>
      </c>
    </row>
    <row r="257" spans="1:23" x14ac:dyDescent="0.25">
      <c r="A257" t="s">
        <v>471</v>
      </c>
      <c r="B257">
        <v>2000</v>
      </c>
      <c r="C257" t="s">
        <v>463</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Data_Completeness(LifeExpectancyData[[#This Row],[Life expectancy]:[Schooling]])</f>
        <v>1</v>
      </c>
    </row>
    <row r="258" spans="1:23" x14ac:dyDescent="0.25">
      <c r="A258" t="s">
        <v>472</v>
      </c>
      <c r="B258">
        <v>2015</v>
      </c>
      <c r="C258" t="s">
        <v>455</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Data_Completeness(LifeExpectancyData[[#This Row],[Life expectancy]:[Schooling]])</f>
        <v>0</v>
      </c>
    </row>
    <row r="259" spans="1:23" x14ac:dyDescent="0.25">
      <c r="A259" t="s">
        <v>472</v>
      </c>
      <c r="B259">
        <v>2014</v>
      </c>
      <c r="C259" t="s">
        <v>455</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Data_Completeness(LifeExpectancyData[[#This Row],[Life expectancy]:[Schooling]])</f>
        <v>1</v>
      </c>
    </row>
    <row r="260" spans="1:23" x14ac:dyDescent="0.25">
      <c r="A260" t="s">
        <v>472</v>
      </c>
      <c r="B260">
        <v>2013</v>
      </c>
      <c r="C260" t="s">
        <v>455</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Data_Completeness(LifeExpectancyData[[#This Row],[Life expectancy]:[Schooling]])</f>
        <v>1</v>
      </c>
    </row>
    <row r="261" spans="1:23" x14ac:dyDescent="0.25">
      <c r="A261" t="s">
        <v>472</v>
      </c>
      <c r="B261">
        <v>2012</v>
      </c>
      <c r="C261" t="s">
        <v>455</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Data_Completeness(LifeExpectancyData[[#This Row],[Life expectancy]:[Schooling]])</f>
        <v>1</v>
      </c>
    </row>
    <row r="262" spans="1:23" x14ac:dyDescent="0.25">
      <c r="A262" t="s">
        <v>472</v>
      </c>
      <c r="B262">
        <v>2011</v>
      </c>
      <c r="C262" t="s">
        <v>455</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Data_Completeness(LifeExpectancyData[[#This Row],[Life expectancy]:[Schooling]])</f>
        <v>1</v>
      </c>
    </row>
    <row r="263" spans="1:23" x14ac:dyDescent="0.25">
      <c r="A263" t="s">
        <v>472</v>
      </c>
      <c r="B263">
        <v>2010</v>
      </c>
      <c r="C263" t="s">
        <v>455</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Data_Completeness(LifeExpectancyData[[#This Row],[Life expectancy]:[Schooling]])</f>
        <v>1</v>
      </c>
    </row>
    <row r="264" spans="1:23" x14ac:dyDescent="0.25">
      <c r="A264" t="s">
        <v>472</v>
      </c>
      <c r="B264">
        <v>2009</v>
      </c>
      <c r="C264" t="s">
        <v>455</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Data_Completeness(LifeExpectancyData[[#This Row],[Life expectancy]:[Schooling]])</f>
        <v>1</v>
      </c>
    </row>
    <row r="265" spans="1:23" x14ac:dyDescent="0.25">
      <c r="A265" t="s">
        <v>472</v>
      </c>
      <c r="B265">
        <v>2008</v>
      </c>
      <c r="C265" t="s">
        <v>455</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Data_Completeness(LifeExpectancyData[[#This Row],[Life expectancy]:[Schooling]])</f>
        <v>1</v>
      </c>
    </row>
    <row r="266" spans="1:23" x14ac:dyDescent="0.25">
      <c r="A266" t="s">
        <v>472</v>
      </c>
      <c r="B266">
        <v>2007</v>
      </c>
      <c r="C266" t="s">
        <v>455</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Data_Completeness(LifeExpectancyData[[#This Row],[Life expectancy]:[Schooling]])</f>
        <v>1</v>
      </c>
    </row>
    <row r="267" spans="1:23" x14ac:dyDescent="0.25">
      <c r="A267" t="s">
        <v>472</v>
      </c>
      <c r="B267">
        <v>2006</v>
      </c>
      <c r="C267" t="s">
        <v>455</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Data_Completeness(LifeExpectancyData[[#This Row],[Life expectancy]:[Schooling]])</f>
        <v>1</v>
      </c>
    </row>
    <row r="268" spans="1:23" x14ac:dyDescent="0.25">
      <c r="A268" t="s">
        <v>472</v>
      </c>
      <c r="B268">
        <v>2005</v>
      </c>
      <c r="C268" t="s">
        <v>455</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Data_Completeness(LifeExpectancyData[[#This Row],[Life expectancy]:[Schooling]])</f>
        <v>1</v>
      </c>
    </row>
    <row r="269" spans="1:23" x14ac:dyDescent="0.25">
      <c r="A269" t="s">
        <v>472</v>
      </c>
      <c r="B269">
        <v>2004</v>
      </c>
      <c r="C269" t="s">
        <v>455</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Data_Completeness(LifeExpectancyData[[#This Row],[Life expectancy]:[Schooling]])</f>
        <v>1</v>
      </c>
    </row>
    <row r="270" spans="1:23" x14ac:dyDescent="0.25">
      <c r="A270" t="s">
        <v>472</v>
      </c>
      <c r="B270">
        <v>2003</v>
      </c>
      <c r="C270" t="s">
        <v>455</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Data_Completeness(LifeExpectancyData[[#This Row],[Life expectancy]:[Schooling]])</f>
        <v>1</v>
      </c>
    </row>
    <row r="271" spans="1:23" x14ac:dyDescent="0.25">
      <c r="A271" t="s">
        <v>472</v>
      </c>
      <c r="B271">
        <v>2002</v>
      </c>
      <c r="C271" t="s">
        <v>455</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Data_Completeness(LifeExpectancyData[[#This Row],[Life expectancy]:[Schooling]])</f>
        <v>1</v>
      </c>
    </row>
    <row r="272" spans="1:23" x14ac:dyDescent="0.25">
      <c r="A272" t="s">
        <v>472</v>
      </c>
      <c r="B272">
        <v>2001</v>
      </c>
      <c r="C272" t="s">
        <v>455</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Data_Completeness(LifeExpectancyData[[#This Row],[Life expectancy]:[Schooling]])</f>
        <v>1</v>
      </c>
    </row>
    <row r="273" spans="1:23" x14ac:dyDescent="0.25">
      <c r="A273" t="s">
        <v>472</v>
      </c>
      <c r="B273">
        <v>2000</v>
      </c>
      <c r="C273" t="s">
        <v>455</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Data_Completeness(LifeExpectancyData[[#This Row],[Life expectancy]:[Schooling]])</f>
        <v>1</v>
      </c>
    </row>
    <row r="274" spans="1:23" x14ac:dyDescent="0.25">
      <c r="A274" t="s">
        <v>473</v>
      </c>
      <c r="B274">
        <v>2015</v>
      </c>
      <c r="C274" t="s">
        <v>455</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Data_Completeness(LifeExpectancyData[[#This Row],[Life expectancy]:[Schooling]])</f>
        <v>0</v>
      </c>
    </row>
    <row r="275" spans="1:23" x14ac:dyDescent="0.25">
      <c r="A275" t="s">
        <v>473</v>
      </c>
      <c r="B275">
        <v>2014</v>
      </c>
      <c r="C275" t="s">
        <v>455</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Data_Completeness(LifeExpectancyData[[#This Row],[Life expectancy]:[Schooling]])</f>
        <v>1</v>
      </c>
    </row>
    <row r="276" spans="1:23" x14ac:dyDescent="0.25">
      <c r="A276" t="s">
        <v>473</v>
      </c>
      <c r="B276">
        <v>2013</v>
      </c>
      <c r="C276" t="s">
        <v>455</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Data_Completeness(LifeExpectancyData[[#This Row],[Life expectancy]:[Schooling]])</f>
        <v>1</v>
      </c>
    </row>
    <row r="277" spans="1:23" x14ac:dyDescent="0.25">
      <c r="A277" t="s">
        <v>473</v>
      </c>
      <c r="B277">
        <v>2012</v>
      </c>
      <c r="C277" t="s">
        <v>455</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Data_Completeness(LifeExpectancyData[[#This Row],[Life expectancy]:[Schooling]])</f>
        <v>1</v>
      </c>
    </row>
    <row r="278" spans="1:23" x14ac:dyDescent="0.25">
      <c r="A278" t="s">
        <v>473</v>
      </c>
      <c r="B278">
        <v>2011</v>
      </c>
      <c r="C278" t="s">
        <v>455</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Data_Completeness(LifeExpectancyData[[#This Row],[Life expectancy]:[Schooling]])</f>
        <v>1</v>
      </c>
    </row>
    <row r="279" spans="1:23" x14ac:dyDescent="0.25">
      <c r="A279" t="s">
        <v>473</v>
      </c>
      <c r="B279">
        <v>2010</v>
      </c>
      <c r="C279" t="s">
        <v>455</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Data_Completeness(LifeExpectancyData[[#This Row],[Life expectancy]:[Schooling]])</f>
        <v>1</v>
      </c>
    </row>
    <row r="280" spans="1:23" x14ac:dyDescent="0.25">
      <c r="A280" t="s">
        <v>473</v>
      </c>
      <c r="B280">
        <v>2009</v>
      </c>
      <c r="C280" t="s">
        <v>455</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Data_Completeness(LifeExpectancyData[[#This Row],[Life expectancy]:[Schooling]])</f>
        <v>1</v>
      </c>
    </row>
    <row r="281" spans="1:23" x14ac:dyDescent="0.25">
      <c r="A281" t="s">
        <v>473</v>
      </c>
      <c r="B281">
        <v>2008</v>
      </c>
      <c r="C281" t="s">
        <v>455</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Data_Completeness(LifeExpectancyData[[#This Row],[Life expectancy]:[Schooling]])</f>
        <v>1</v>
      </c>
    </row>
    <row r="282" spans="1:23" x14ac:dyDescent="0.25">
      <c r="A282" t="s">
        <v>473</v>
      </c>
      <c r="B282">
        <v>2007</v>
      </c>
      <c r="C282" t="s">
        <v>455</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Data_Completeness(LifeExpectancyData[[#This Row],[Life expectancy]:[Schooling]])</f>
        <v>1</v>
      </c>
    </row>
    <row r="283" spans="1:23" x14ac:dyDescent="0.25">
      <c r="A283" t="s">
        <v>473</v>
      </c>
      <c r="B283">
        <v>2006</v>
      </c>
      <c r="C283" t="s">
        <v>455</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Data_Completeness(LifeExpectancyData[[#This Row],[Life expectancy]:[Schooling]])</f>
        <v>1</v>
      </c>
    </row>
    <row r="284" spans="1:23" x14ac:dyDescent="0.25">
      <c r="A284" t="s">
        <v>473</v>
      </c>
      <c r="B284">
        <v>2005</v>
      </c>
      <c r="C284" t="s">
        <v>455</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Data_Completeness(LifeExpectancyData[[#This Row],[Life expectancy]:[Schooling]])</f>
        <v>1</v>
      </c>
    </row>
    <row r="285" spans="1:23" x14ac:dyDescent="0.25">
      <c r="A285" t="s">
        <v>473</v>
      </c>
      <c r="B285">
        <v>2004</v>
      </c>
      <c r="C285" t="s">
        <v>455</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Data_Completeness(LifeExpectancyData[[#This Row],[Life expectancy]:[Schooling]])</f>
        <v>1</v>
      </c>
    </row>
    <row r="286" spans="1:23" x14ac:dyDescent="0.25">
      <c r="A286" t="s">
        <v>473</v>
      </c>
      <c r="B286">
        <v>2003</v>
      </c>
      <c r="C286" t="s">
        <v>455</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Data_Completeness(LifeExpectancyData[[#This Row],[Life expectancy]:[Schooling]])</f>
        <v>1</v>
      </c>
    </row>
    <row r="287" spans="1:23" x14ac:dyDescent="0.25">
      <c r="A287" t="s">
        <v>473</v>
      </c>
      <c r="B287">
        <v>2002</v>
      </c>
      <c r="C287" t="s">
        <v>455</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Data_Completeness(LifeExpectancyData[[#This Row],[Life expectancy]:[Schooling]])</f>
        <v>1</v>
      </c>
    </row>
    <row r="288" spans="1:23" x14ac:dyDescent="0.25">
      <c r="A288" t="s">
        <v>473</v>
      </c>
      <c r="B288">
        <v>2001</v>
      </c>
      <c r="C288" t="s">
        <v>455</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Data_Completeness(LifeExpectancyData[[#This Row],[Life expectancy]:[Schooling]])</f>
        <v>0</v>
      </c>
    </row>
    <row r="289" spans="1:23" x14ac:dyDescent="0.25">
      <c r="A289" t="s">
        <v>473</v>
      </c>
      <c r="B289">
        <v>2000</v>
      </c>
      <c r="C289" t="s">
        <v>455</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Data_Completeness(LifeExpectancyData[[#This Row],[Life expectancy]:[Schooling]])</f>
        <v>0</v>
      </c>
    </row>
    <row r="290" spans="1:23" x14ac:dyDescent="0.25">
      <c r="A290" t="s">
        <v>474</v>
      </c>
      <c r="B290">
        <v>2015</v>
      </c>
      <c r="C290" t="s">
        <v>455</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Data_Completeness(LifeExpectancyData[[#This Row],[Life expectancy]:[Schooling]])</f>
        <v>0</v>
      </c>
    </row>
    <row r="291" spans="1:23" x14ac:dyDescent="0.25">
      <c r="A291" t="s">
        <v>474</v>
      </c>
      <c r="B291">
        <v>2014</v>
      </c>
      <c r="C291" t="s">
        <v>455</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Data_Completeness(LifeExpectancyData[[#This Row],[Life expectancy]:[Schooling]])</f>
        <v>1</v>
      </c>
    </row>
    <row r="292" spans="1:23" x14ac:dyDescent="0.25">
      <c r="A292" t="s">
        <v>474</v>
      </c>
      <c r="B292">
        <v>2013</v>
      </c>
      <c r="C292" t="s">
        <v>455</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Data_Completeness(LifeExpectancyData[[#This Row],[Life expectancy]:[Schooling]])</f>
        <v>1</v>
      </c>
    </row>
    <row r="293" spans="1:23" x14ac:dyDescent="0.25">
      <c r="A293" t="s">
        <v>474</v>
      </c>
      <c r="B293">
        <v>2012</v>
      </c>
      <c r="C293" t="s">
        <v>455</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Data_Completeness(LifeExpectancyData[[#This Row],[Life expectancy]:[Schooling]])</f>
        <v>1</v>
      </c>
    </row>
    <row r="294" spans="1:23" x14ac:dyDescent="0.25">
      <c r="A294" t="s">
        <v>474</v>
      </c>
      <c r="B294">
        <v>2011</v>
      </c>
      <c r="C294" t="s">
        <v>455</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Data_Completeness(LifeExpectancyData[[#This Row],[Life expectancy]:[Schooling]])</f>
        <v>1</v>
      </c>
    </row>
    <row r="295" spans="1:23" x14ac:dyDescent="0.25">
      <c r="A295" t="s">
        <v>474</v>
      </c>
      <c r="B295">
        <v>2010</v>
      </c>
      <c r="C295" t="s">
        <v>455</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Data_Completeness(LifeExpectancyData[[#This Row],[Life expectancy]:[Schooling]])</f>
        <v>1</v>
      </c>
    </row>
    <row r="296" spans="1:23" x14ac:dyDescent="0.25">
      <c r="A296" t="s">
        <v>474</v>
      </c>
      <c r="B296">
        <v>2009</v>
      </c>
      <c r="C296" t="s">
        <v>455</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Data_Completeness(LifeExpectancyData[[#This Row],[Life expectancy]:[Schooling]])</f>
        <v>1</v>
      </c>
    </row>
    <row r="297" spans="1:23" x14ac:dyDescent="0.25">
      <c r="A297" t="s">
        <v>474</v>
      </c>
      <c r="B297">
        <v>2008</v>
      </c>
      <c r="C297" t="s">
        <v>455</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Data_Completeness(LifeExpectancyData[[#This Row],[Life expectancy]:[Schooling]])</f>
        <v>1</v>
      </c>
    </row>
    <row r="298" spans="1:23" x14ac:dyDescent="0.25">
      <c r="A298" t="s">
        <v>474</v>
      </c>
      <c r="B298">
        <v>2007</v>
      </c>
      <c r="C298" t="s">
        <v>455</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Data_Completeness(LifeExpectancyData[[#This Row],[Life expectancy]:[Schooling]])</f>
        <v>1</v>
      </c>
    </row>
    <row r="299" spans="1:23" x14ac:dyDescent="0.25">
      <c r="A299" t="s">
        <v>474</v>
      </c>
      <c r="B299">
        <v>2006</v>
      </c>
      <c r="C299" t="s">
        <v>455</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Data_Completeness(LifeExpectancyData[[#This Row],[Life expectancy]:[Schooling]])</f>
        <v>1</v>
      </c>
    </row>
    <row r="300" spans="1:23" x14ac:dyDescent="0.25">
      <c r="A300" t="s">
        <v>474</v>
      </c>
      <c r="B300">
        <v>2005</v>
      </c>
      <c r="C300" t="s">
        <v>455</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Data_Completeness(LifeExpectancyData[[#This Row],[Life expectancy]:[Schooling]])</f>
        <v>1</v>
      </c>
    </row>
    <row r="301" spans="1:23" x14ac:dyDescent="0.25">
      <c r="A301" t="s">
        <v>474</v>
      </c>
      <c r="B301">
        <v>2004</v>
      </c>
      <c r="C301" t="s">
        <v>455</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Data_Completeness(LifeExpectancyData[[#This Row],[Life expectancy]:[Schooling]])</f>
        <v>1</v>
      </c>
    </row>
    <row r="302" spans="1:23" x14ac:dyDescent="0.25">
      <c r="A302" t="s">
        <v>474</v>
      </c>
      <c r="B302">
        <v>2003</v>
      </c>
      <c r="C302" t="s">
        <v>455</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Data_Completeness(LifeExpectancyData[[#This Row],[Life expectancy]:[Schooling]])</f>
        <v>1</v>
      </c>
    </row>
    <row r="303" spans="1:23" x14ac:dyDescent="0.25">
      <c r="A303" t="s">
        <v>474</v>
      </c>
      <c r="B303">
        <v>2002</v>
      </c>
      <c r="C303" t="s">
        <v>455</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Data_Completeness(LifeExpectancyData[[#This Row],[Life expectancy]:[Schooling]])</f>
        <v>1</v>
      </c>
    </row>
    <row r="304" spans="1:23" x14ac:dyDescent="0.25">
      <c r="A304" t="s">
        <v>474</v>
      </c>
      <c r="B304">
        <v>2001</v>
      </c>
      <c r="C304" t="s">
        <v>455</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Data_Completeness(LifeExpectancyData[[#This Row],[Life expectancy]:[Schooling]])</f>
        <v>1</v>
      </c>
    </row>
    <row r="305" spans="1:23" x14ac:dyDescent="0.25">
      <c r="A305" t="s">
        <v>474</v>
      </c>
      <c r="B305">
        <v>2000</v>
      </c>
      <c r="C305" t="s">
        <v>455</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Data_Completeness(LifeExpectancyData[[#This Row],[Life expectancy]:[Schooling]])</f>
        <v>1</v>
      </c>
    </row>
    <row r="306" spans="1:23" x14ac:dyDescent="0.25">
      <c r="A306" t="s">
        <v>475</v>
      </c>
      <c r="B306">
        <v>2015</v>
      </c>
      <c r="C306" t="s">
        <v>455</v>
      </c>
      <c r="D306">
        <v>77</v>
      </c>
      <c r="E306">
        <v>186</v>
      </c>
      <c r="F306">
        <v>8</v>
      </c>
      <c r="H306">
        <v>0</v>
      </c>
      <c r="I306">
        <v>99</v>
      </c>
      <c r="J306">
        <v>0</v>
      </c>
      <c r="K306">
        <v>52.6</v>
      </c>
      <c r="L306">
        <v>10</v>
      </c>
      <c r="M306">
        <v>99</v>
      </c>
      <c r="O306">
        <v>99</v>
      </c>
      <c r="P306">
        <v>0.1</v>
      </c>
      <c r="S306">
        <v>1.2</v>
      </c>
      <c r="T306">
        <v>1.1000000000000001</v>
      </c>
      <c r="U306">
        <v>0.67100000000000004</v>
      </c>
      <c r="V306">
        <v>13.8</v>
      </c>
      <c r="W306" t="b">
        <f>Data_Completeness(LifeExpectancyData[[#This Row],[Life expectancy]:[Schooling]])</f>
        <v>0</v>
      </c>
    </row>
    <row r="307" spans="1:23" x14ac:dyDescent="0.25">
      <c r="A307" t="s">
        <v>475</v>
      </c>
      <c r="B307">
        <v>2014</v>
      </c>
      <c r="C307" t="s">
        <v>455</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Data_Completeness(LifeExpectancyData[[#This Row],[Life expectancy]:[Schooling]])</f>
        <v>0</v>
      </c>
    </row>
    <row r="308" spans="1:23" x14ac:dyDescent="0.25">
      <c r="A308" t="s">
        <v>475</v>
      </c>
      <c r="B308">
        <v>2013</v>
      </c>
      <c r="C308" t="s">
        <v>455</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Data_Completeness(LifeExpectancyData[[#This Row],[Life expectancy]:[Schooling]])</f>
        <v>0</v>
      </c>
    </row>
    <row r="309" spans="1:23" x14ac:dyDescent="0.25">
      <c r="A309" t="s">
        <v>475</v>
      </c>
      <c r="B309">
        <v>2012</v>
      </c>
      <c r="C309" t="s">
        <v>455</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Data_Completeness(LifeExpectancyData[[#This Row],[Life expectancy]:[Schooling]])</f>
        <v>0</v>
      </c>
    </row>
    <row r="310" spans="1:23" x14ac:dyDescent="0.25">
      <c r="A310" t="s">
        <v>475</v>
      </c>
      <c r="B310">
        <v>2011</v>
      </c>
      <c r="C310" t="s">
        <v>455</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Data_Completeness(LifeExpectancyData[[#This Row],[Life expectancy]:[Schooling]])</f>
        <v>0</v>
      </c>
    </row>
    <row r="311" spans="1:23" x14ac:dyDescent="0.25">
      <c r="A311" t="s">
        <v>475</v>
      </c>
      <c r="B311">
        <v>2010</v>
      </c>
      <c r="C311" t="s">
        <v>455</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Data_Completeness(LifeExpectancyData[[#This Row],[Life expectancy]:[Schooling]])</f>
        <v>0</v>
      </c>
    </row>
    <row r="312" spans="1:23" x14ac:dyDescent="0.25">
      <c r="A312" t="s">
        <v>475</v>
      </c>
      <c r="B312">
        <v>2009</v>
      </c>
      <c r="C312" t="s">
        <v>455</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Data_Completeness(LifeExpectancyData[[#This Row],[Life expectancy]:[Schooling]])</f>
        <v>0</v>
      </c>
    </row>
    <row r="313" spans="1:23" x14ac:dyDescent="0.25">
      <c r="A313" t="s">
        <v>475</v>
      </c>
      <c r="B313">
        <v>2008</v>
      </c>
      <c r="C313" t="s">
        <v>455</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Data_Completeness(LifeExpectancyData[[#This Row],[Life expectancy]:[Schooling]])</f>
        <v>0</v>
      </c>
    </row>
    <row r="314" spans="1:23" x14ac:dyDescent="0.25">
      <c r="A314" t="s">
        <v>475</v>
      </c>
      <c r="B314">
        <v>2007</v>
      </c>
      <c r="C314" t="s">
        <v>455</v>
      </c>
      <c r="D314">
        <v>66.8</v>
      </c>
      <c r="E314">
        <v>216</v>
      </c>
      <c r="F314">
        <v>11</v>
      </c>
      <c r="G314">
        <v>3.47</v>
      </c>
      <c r="H314">
        <v>0</v>
      </c>
      <c r="I314">
        <v>84</v>
      </c>
      <c r="J314">
        <v>0</v>
      </c>
      <c r="K314">
        <v>47.3</v>
      </c>
      <c r="L314">
        <v>14</v>
      </c>
      <c r="M314">
        <v>85</v>
      </c>
      <c r="N314">
        <v>4.96</v>
      </c>
      <c r="O314">
        <v>84</v>
      </c>
      <c r="P314">
        <v>0.2</v>
      </c>
      <c r="S314">
        <v>1.3</v>
      </c>
      <c r="T314">
        <v>1.2</v>
      </c>
      <c r="U314">
        <v>0.626</v>
      </c>
      <c r="V314">
        <v>14.1</v>
      </c>
      <c r="W314" t="b">
        <f>Data_Completeness(LifeExpectancyData[[#This Row],[Life expectancy]:[Schooling]])</f>
        <v>0</v>
      </c>
    </row>
    <row r="315" spans="1:23" x14ac:dyDescent="0.25">
      <c r="A315" t="s">
        <v>475</v>
      </c>
      <c r="B315">
        <v>2006</v>
      </c>
      <c r="C315" t="s">
        <v>455</v>
      </c>
      <c r="D315">
        <v>66.2</v>
      </c>
      <c r="E315">
        <v>219</v>
      </c>
      <c r="F315">
        <v>11</v>
      </c>
      <c r="G315">
        <v>3.23</v>
      </c>
      <c r="H315">
        <v>0</v>
      </c>
      <c r="I315">
        <v>83</v>
      </c>
      <c r="J315">
        <v>0</v>
      </c>
      <c r="K315">
        <v>46.7</v>
      </c>
      <c r="L315">
        <v>15</v>
      </c>
      <c r="M315">
        <v>82</v>
      </c>
      <c r="N315">
        <v>5.19</v>
      </c>
      <c r="O315">
        <v>83</v>
      </c>
      <c r="P315">
        <v>0.2</v>
      </c>
      <c r="S315">
        <v>1.3</v>
      </c>
      <c r="T315">
        <v>1.2</v>
      </c>
      <c r="U315">
        <v>0.625</v>
      </c>
      <c r="V315">
        <v>14.3</v>
      </c>
      <c r="W315" t="b">
        <f>Data_Completeness(LifeExpectancyData[[#This Row],[Life expectancy]:[Schooling]])</f>
        <v>0</v>
      </c>
    </row>
    <row r="316" spans="1:23" x14ac:dyDescent="0.25">
      <c r="A316" t="s">
        <v>475</v>
      </c>
      <c r="B316">
        <v>2005</v>
      </c>
      <c r="C316" t="s">
        <v>455</v>
      </c>
      <c r="D316">
        <v>65.7</v>
      </c>
      <c r="E316">
        <v>222</v>
      </c>
      <c r="F316">
        <v>12</v>
      </c>
      <c r="G316">
        <v>2.86</v>
      </c>
      <c r="H316">
        <v>0</v>
      </c>
      <c r="I316">
        <v>85</v>
      </c>
      <c r="J316">
        <v>0</v>
      </c>
      <c r="K316">
        <v>46</v>
      </c>
      <c r="L316">
        <v>16</v>
      </c>
      <c r="M316">
        <v>84</v>
      </c>
      <c r="N316">
        <v>5.67</v>
      </c>
      <c r="O316">
        <v>85</v>
      </c>
      <c r="P316">
        <v>0.2</v>
      </c>
      <c r="S316">
        <v>1.3</v>
      </c>
      <c r="T316">
        <v>1.2</v>
      </c>
      <c r="U316">
        <v>0.622</v>
      </c>
      <c r="V316">
        <v>14.4</v>
      </c>
      <c r="W316" t="b">
        <f>Data_Completeness(LifeExpectancyData[[#This Row],[Life expectancy]:[Schooling]])</f>
        <v>0</v>
      </c>
    </row>
    <row r="317" spans="1:23" x14ac:dyDescent="0.25">
      <c r="A317" t="s">
        <v>475</v>
      </c>
      <c r="B317">
        <v>2004</v>
      </c>
      <c r="C317" t="s">
        <v>455</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Data_Completeness(LifeExpectancyData[[#This Row],[Life expectancy]:[Schooling]])</f>
        <v>0</v>
      </c>
    </row>
    <row r="318" spans="1:23" x14ac:dyDescent="0.25">
      <c r="A318" t="s">
        <v>475</v>
      </c>
      <c r="B318">
        <v>2003</v>
      </c>
      <c r="C318" t="s">
        <v>455</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Data_Completeness(LifeExpectancyData[[#This Row],[Life expectancy]:[Schooling]])</f>
        <v>0</v>
      </c>
    </row>
    <row r="319" spans="1:23" x14ac:dyDescent="0.25">
      <c r="A319" t="s">
        <v>475</v>
      </c>
      <c r="B319">
        <v>2002</v>
      </c>
      <c r="C319" t="s">
        <v>455</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Data_Completeness(LifeExpectancyData[[#This Row],[Life expectancy]:[Schooling]])</f>
        <v>0</v>
      </c>
    </row>
    <row r="320" spans="1:23" x14ac:dyDescent="0.25">
      <c r="A320" t="s">
        <v>475</v>
      </c>
      <c r="B320">
        <v>2001</v>
      </c>
      <c r="C320" t="s">
        <v>455</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Data_Completeness(LifeExpectancyData[[#This Row],[Life expectancy]:[Schooling]])</f>
        <v>0</v>
      </c>
    </row>
    <row r="321" spans="1:23" x14ac:dyDescent="0.25">
      <c r="A321" t="s">
        <v>475</v>
      </c>
      <c r="B321">
        <v>2000</v>
      </c>
      <c r="C321" t="s">
        <v>455</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Data_Completeness(LifeExpectancyData[[#This Row],[Life expectancy]:[Schooling]])</f>
        <v>0</v>
      </c>
    </row>
    <row r="322" spans="1:23" x14ac:dyDescent="0.25">
      <c r="A322" t="s">
        <v>476</v>
      </c>
      <c r="B322">
        <v>2015</v>
      </c>
      <c r="C322" t="s">
        <v>455</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Data_Completeness(LifeExpectancyData[[#This Row],[Life expectancy]:[Schooling]])</f>
        <v>0</v>
      </c>
    </row>
    <row r="323" spans="1:23" x14ac:dyDescent="0.25">
      <c r="A323" t="s">
        <v>476</v>
      </c>
      <c r="B323">
        <v>2014</v>
      </c>
      <c r="C323" t="s">
        <v>455</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Data_Completeness(LifeExpectancyData[[#This Row],[Life expectancy]:[Schooling]])</f>
        <v>1</v>
      </c>
    </row>
    <row r="324" spans="1:23" x14ac:dyDescent="0.25">
      <c r="A324" t="s">
        <v>476</v>
      </c>
      <c r="B324">
        <v>2013</v>
      </c>
      <c r="C324" t="s">
        <v>455</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Data_Completeness(LifeExpectancyData[[#This Row],[Life expectancy]:[Schooling]])</f>
        <v>1</v>
      </c>
    </row>
    <row r="325" spans="1:23" x14ac:dyDescent="0.25">
      <c r="A325" t="s">
        <v>476</v>
      </c>
      <c r="B325">
        <v>2012</v>
      </c>
      <c r="C325" t="s">
        <v>455</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Data_Completeness(LifeExpectancyData[[#This Row],[Life expectancy]:[Schooling]])</f>
        <v>1</v>
      </c>
    </row>
    <row r="326" spans="1:23" x14ac:dyDescent="0.25">
      <c r="A326" t="s">
        <v>476</v>
      </c>
      <c r="B326">
        <v>2011</v>
      </c>
      <c r="C326" t="s">
        <v>455</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Data_Completeness(LifeExpectancyData[[#This Row],[Life expectancy]:[Schooling]])</f>
        <v>1</v>
      </c>
    </row>
    <row r="327" spans="1:23" x14ac:dyDescent="0.25">
      <c r="A327" t="s">
        <v>476</v>
      </c>
      <c r="B327">
        <v>2010</v>
      </c>
      <c r="C327" t="s">
        <v>455</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Data_Completeness(LifeExpectancyData[[#This Row],[Life expectancy]:[Schooling]])</f>
        <v>1</v>
      </c>
    </row>
    <row r="328" spans="1:23" x14ac:dyDescent="0.25">
      <c r="A328" t="s">
        <v>476</v>
      </c>
      <c r="B328">
        <v>2009</v>
      </c>
      <c r="C328" t="s">
        <v>455</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Data_Completeness(LifeExpectancyData[[#This Row],[Life expectancy]:[Schooling]])</f>
        <v>1</v>
      </c>
    </row>
    <row r="329" spans="1:23" x14ac:dyDescent="0.25">
      <c r="A329" t="s">
        <v>476</v>
      </c>
      <c r="B329">
        <v>2008</v>
      </c>
      <c r="C329" t="s">
        <v>455</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Data_Completeness(LifeExpectancyData[[#This Row],[Life expectancy]:[Schooling]])</f>
        <v>1</v>
      </c>
    </row>
    <row r="330" spans="1:23" x14ac:dyDescent="0.25">
      <c r="A330" t="s">
        <v>476</v>
      </c>
      <c r="B330">
        <v>2007</v>
      </c>
      <c r="C330" t="s">
        <v>455</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Data_Completeness(LifeExpectancyData[[#This Row],[Life expectancy]:[Schooling]])</f>
        <v>1</v>
      </c>
    </row>
    <row r="331" spans="1:23" x14ac:dyDescent="0.25">
      <c r="A331" t="s">
        <v>476</v>
      </c>
      <c r="B331">
        <v>2006</v>
      </c>
      <c r="C331" t="s">
        <v>455</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Data_Completeness(LifeExpectancyData[[#This Row],[Life expectancy]:[Schooling]])</f>
        <v>1</v>
      </c>
    </row>
    <row r="332" spans="1:23" x14ac:dyDescent="0.25">
      <c r="A332" t="s">
        <v>476</v>
      </c>
      <c r="B332">
        <v>2005</v>
      </c>
      <c r="C332" t="s">
        <v>455</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Data_Completeness(LifeExpectancyData[[#This Row],[Life expectancy]:[Schooling]])</f>
        <v>1</v>
      </c>
    </row>
    <row r="333" spans="1:23" x14ac:dyDescent="0.25">
      <c r="A333" t="s">
        <v>476</v>
      </c>
      <c r="B333">
        <v>2004</v>
      </c>
      <c r="C333" t="s">
        <v>455</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Data_Completeness(LifeExpectancyData[[#This Row],[Life expectancy]:[Schooling]])</f>
        <v>1</v>
      </c>
    </row>
    <row r="334" spans="1:23" x14ac:dyDescent="0.25">
      <c r="A334" t="s">
        <v>476</v>
      </c>
      <c r="B334">
        <v>2003</v>
      </c>
      <c r="C334" t="s">
        <v>455</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Data_Completeness(LifeExpectancyData[[#This Row],[Life expectancy]:[Schooling]])</f>
        <v>0</v>
      </c>
    </row>
    <row r="335" spans="1:23" x14ac:dyDescent="0.25">
      <c r="A335" t="s">
        <v>476</v>
      </c>
      <c r="B335">
        <v>2002</v>
      </c>
      <c r="C335" t="s">
        <v>455</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Data_Completeness(LifeExpectancyData[[#This Row],[Life expectancy]:[Schooling]])</f>
        <v>0</v>
      </c>
    </row>
    <row r="336" spans="1:23" x14ac:dyDescent="0.25">
      <c r="A336" t="s">
        <v>476</v>
      </c>
      <c r="B336">
        <v>2001</v>
      </c>
      <c r="C336" t="s">
        <v>455</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Data_Completeness(LifeExpectancyData[[#This Row],[Life expectancy]:[Schooling]])</f>
        <v>0</v>
      </c>
    </row>
    <row r="337" spans="1:23" x14ac:dyDescent="0.25">
      <c r="A337" t="s">
        <v>476</v>
      </c>
      <c r="B337">
        <v>2000</v>
      </c>
      <c r="C337" t="s">
        <v>455</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Data_Completeness(LifeExpectancyData[[#This Row],[Life expectancy]:[Schooling]])</f>
        <v>0</v>
      </c>
    </row>
    <row r="338" spans="1:23" x14ac:dyDescent="0.25">
      <c r="A338" t="s">
        <v>477</v>
      </c>
      <c r="B338">
        <v>2015</v>
      </c>
      <c r="C338" t="s">
        <v>455</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Data_Completeness(LifeExpectancyData[[#This Row],[Life expectancy]:[Schooling]])</f>
        <v>0</v>
      </c>
    </row>
    <row r="339" spans="1:23" x14ac:dyDescent="0.25">
      <c r="A339" t="s">
        <v>477</v>
      </c>
      <c r="B339">
        <v>2014</v>
      </c>
      <c r="C339" t="s">
        <v>455</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Data_Completeness(LifeExpectancyData[[#This Row],[Life expectancy]:[Schooling]])</f>
        <v>1</v>
      </c>
    </row>
    <row r="340" spans="1:23" x14ac:dyDescent="0.25">
      <c r="A340" t="s">
        <v>477</v>
      </c>
      <c r="B340">
        <v>2013</v>
      </c>
      <c r="C340" t="s">
        <v>455</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Data_Completeness(LifeExpectancyData[[#This Row],[Life expectancy]:[Schooling]])</f>
        <v>1</v>
      </c>
    </row>
    <row r="341" spans="1:23" x14ac:dyDescent="0.25">
      <c r="A341" t="s">
        <v>477</v>
      </c>
      <c r="B341">
        <v>2012</v>
      </c>
      <c r="C341" t="s">
        <v>455</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Data_Completeness(LifeExpectancyData[[#This Row],[Life expectancy]:[Schooling]])</f>
        <v>1</v>
      </c>
    </row>
    <row r="342" spans="1:23" x14ac:dyDescent="0.25">
      <c r="A342" t="s">
        <v>477</v>
      </c>
      <c r="B342">
        <v>2011</v>
      </c>
      <c r="C342" t="s">
        <v>455</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Data_Completeness(LifeExpectancyData[[#This Row],[Life expectancy]:[Schooling]])</f>
        <v>1</v>
      </c>
    </row>
    <row r="343" spans="1:23" x14ac:dyDescent="0.25">
      <c r="A343" t="s">
        <v>477</v>
      </c>
      <c r="B343">
        <v>2010</v>
      </c>
      <c r="C343" t="s">
        <v>455</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Data_Completeness(LifeExpectancyData[[#This Row],[Life expectancy]:[Schooling]])</f>
        <v>1</v>
      </c>
    </row>
    <row r="344" spans="1:23" x14ac:dyDescent="0.25">
      <c r="A344" t="s">
        <v>477</v>
      </c>
      <c r="B344">
        <v>2009</v>
      </c>
      <c r="C344" t="s">
        <v>455</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Data_Completeness(LifeExpectancyData[[#This Row],[Life expectancy]:[Schooling]])</f>
        <v>1</v>
      </c>
    </row>
    <row r="345" spans="1:23" x14ac:dyDescent="0.25">
      <c r="A345" t="s">
        <v>477</v>
      </c>
      <c r="B345">
        <v>2008</v>
      </c>
      <c r="C345" t="s">
        <v>455</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Data_Completeness(LifeExpectancyData[[#This Row],[Life expectancy]:[Schooling]])</f>
        <v>1</v>
      </c>
    </row>
    <row r="346" spans="1:23" x14ac:dyDescent="0.25">
      <c r="A346" t="s">
        <v>477</v>
      </c>
      <c r="B346">
        <v>2007</v>
      </c>
      <c r="C346" t="s">
        <v>455</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Data_Completeness(LifeExpectancyData[[#This Row],[Life expectancy]:[Schooling]])</f>
        <v>1</v>
      </c>
    </row>
    <row r="347" spans="1:23" x14ac:dyDescent="0.25">
      <c r="A347" t="s">
        <v>477</v>
      </c>
      <c r="B347">
        <v>2006</v>
      </c>
      <c r="C347" t="s">
        <v>455</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Data_Completeness(LifeExpectancyData[[#This Row],[Life expectancy]:[Schooling]])</f>
        <v>1</v>
      </c>
    </row>
    <row r="348" spans="1:23" x14ac:dyDescent="0.25">
      <c r="A348" t="s">
        <v>477</v>
      </c>
      <c r="B348">
        <v>2005</v>
      </c>
      <c r="C348" t="s">
        <v>455</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Data_Completeness(LifeExpectancyData[[#This Row],[Life expectancy]:[Schooling]])</f>
        <v>1</v>
      </c>
    </row>
    <row r="349" spans="1:23" x14ac:dyDescent="0.25">
      <c r="A349" t="s">
        <v>477</v>
      </c>
      <c r="B349">
        <v>2004</v>
      </c>
      <c r="C349" t="s">
        <v>455</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Data_Completeness(LifeExpectancyData[[#This Row],[Life expectancy]:[Schooling]])</f>
        <v>1</v>
      </c>
    </row>
    <row r="350" spans="1:23" x14ac:dyDescent="0.25">
      <c r="A350" t="s">
        <v>477</v>
      </c>
      <c r="B350">
        <v>2003</v>
      </c>
      <c r="C350" t="s">
        <v>455</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Data_Completeness(LifeExpectancyData[[#This Row],[Life expectancy]:[Schooling]])</f>
        <v>1</v>
      </c>
    </row>
    <row r="351" spans="1:23" x14ac:dyDescent="0.25">
      <c r="A351" t="s">
        <v>477</v>
      </c>
      <c r="B351">
        <v>2002</v>
      </c>
      <c r="C351" t="s">
        <v>455</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Data_Completeness(LifeExpectancyData[[#This Row],[Life expectancy]:[Schooling]])</f>
        <v>1</v>
      </c>
    </row>
    <row r="352" spans="1:23" x14ac:dyDescent="0.25">
      <c r="A352" t="s">
        <v>477</v>
      </c>
      <c r="B352">
        <v>2001</v>
      </c>
      <c r="C352" t="s">
        <v>455</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Data_Completeness(LifeExpectancyData[[#This Row],[Life expectancy]:[Schooling]])</f>
        <v>1</v>
      </c>
    </row>
    <row r="353" spans="1:23" x14ac:dyDescent="0.25">
      <c r="A353" t="s">
        <v>477</v>
      </c>
      <c r="B353">
        <v>2000</v>
      </c>
      <c r="C353" t="s">
        <v>455</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Data_Completeness(LifeExpectancyData[[#This Row],[Life expectancy]:[Schooling]])</f>
        <v>1</v>
      </c>
    </row>
    <row r="354" spans="1:23" x14ac:dyDescent="0.25">
      <c r="A354" t="s">
        <v>478</v>
      </c>
      <c r="B354">
        <v>2015</v>
      </c>
      <c r="C354" t="s">
        <v>455</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Data_Completeness(LifeExpectancyData[[#This Row],[Life expectancy]:[Schooling]])</f>
        <v>0</v>
      </c>
    </row>
    <row r="355" spans="1:23" x14ac:dyDescent="0.25">
      <c r="A355" t="s">
        <v>478</v>
      </c>
      <c r="B355">
        <v>2014</v>
      </c>
      <c r="C355" t="s">
        <v>455</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Data_Completeness(LifeExpectancyData[[#This Row],[Life expectancy]:[Schooling]])</f>
        <v>1</v>
      </c>
    </row>
    <row r="356" spans="1:23" x14ac:dyDescent="0.25">
      <c r="A356" t="s">
        <v>478</v>
      </c>
      <c r="B356">
        <v>2013</v>
      </c>
      <c r="C356" t="s">
        <v>455</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Data_Completeness(LifeExpectancyData[[#This Row],[Life expectancy]:[Schooling]])</f>
        <v>1</v>
      </c>
    </row>
    <row r="357" spans="1:23" x14ac:dyDescent="0.25">
      <c r="A357" t="s">
        <v>478</v>
      </c>
      <c r="B357">
        <v>2012</v>
      </c>
      <c r="C357" t="s">
        <v>455</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Data_Completeness(LifeExpectancyData[[#This Row],[Life expectancy]:[Schooling]])</f>
        <v>1</v>
      </c>
    </row>
    <row r="358" spans="1:23" x14ac:dyDescent="0.25">
      <c r="A358" t="s">
        <v>478</v>
      </c>
      <c r="B358">
        <v>2011</v>
      </c>
      <c r="C358" t="s">
        <v>455</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Data_Completeness(LifeExpectancyData[[#This Row],[Life expectancy]:[Schooling]])</f>
        <v>1</v>
      </c>
    </row>
    <row r="359" spans="1:23" x14ac:dyDescent="0.25">
      <c r="A359" t="s">
        <v>478</v>
      </c>
      <c r="B359">
        <v>2010</v>
      </c>
      <c r="C359" t="s">
        <v>455</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Data_Completeness(LifeExpectancyData[[#This Row],[Life expectancy]:[Schooling]])</f>
        <v>1</v>
      </c>
    </row>
    <row r="360" spans="1:23" x14ac:dyDescent="0.25">
      <c r="A360" t="s">
        <v>478</v>
      </c>
      <c r="B360">
        <v>2009</v>
      </c>
      <c r="C360" t="s">
        <v>455</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Data_Completeness(LifeExpectancyData[[#This Row],[Life expectancy]:[Schooling]])</f>
        <v>1</v>
      </c>
    </row>
    <row r="361" spans="1:23" x14ac:dyDescent="0.25">
      <c r="A361" t="s">
        <v>478</v>
      </c>
      <c r="B361">
        <v>2008</v>
      </c>
      <c r="C361" t="s">
        <v>455</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Data_Completeness(LifeExpectancyData[[#This Row],[Life expectancy]:[Schooling]])</f>
        <v>1</v>
      </c>
    </row>
    <row r="362" spans="1:23" x14ac:dyDescent="0.25">
      <c r="A362" t="s">
        <v>478</v>
      </c>
      <c r="B362">
        <v>2007</v>
      </c>
      <c r="C362" t="s">
        <v>455</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Data_Completeness(LifeExpectancyData[[#This Row],[Life expectancy]:[Schooling]])</f>
        <v>1</v>
      </c>
    </row>
    <row r="363" spans="1:23" x14ac:dyDescent="0.25">
      <c r="A363" t="s">
        <v>478</v>
      </c>
      <c r="B363">
        <v>2006</v>
      </c>
      <c r="C363" t="s">
        <v>455</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Data_Completeness(LifeExpectancyData[[#This Row],[Life expectancy]:[Schooling]])</f>
        <v>1</v>
      </c>
    </row>
    <row r="364" spans="1:23" x14ac:dyDescent="0.25">
      <c r="A364" t="s">
        <v>478</v>
      </c>
      <c r="B364">
        <v>2005</v>
      </c>
      <c r="C364" t="s">
        <v>455</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Data_Completeness(LifeExpectancyData[[#This Row],[Life expectancy]:[Schooling]])</f>
        <v>1</v>
      </c>
    </row>
    <row r="365" spans="1:23" x14ac:dyDescent="0.25">
      <c r="A365" t="s">
        <v>478</v>
      </c>
      <c r="B365">
        <v>2004</v>
      </c>
      <c r="C365" t="s">
        <v>455</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Data_Completeness(LifeExpectancyData[[#This Row],[Life expectancy]:[Schooling]])</f>
        <v>1</v>
      </c>
    </row>
    <row r="366" spans="1:23" x14ac:dyDescent="0.25">
      <c r="A366" t="s">
        <v>478</v>
      </c>
      <c r="B366">
        <v>2003</v>
      </c>
      <c r="C366" t="s">
        <v>455</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Data_Completeness(LifeExpectancyData[[#This Row],[Life expectancy]:[Schooling]])</f>
        <v>1</v>
      </c>
    </row>
    <row r="367" spans="1:23" x14ac:dyDescent="0.25">
      <c r="A367" t="s">
        <v>478</v>
      </c>
      <c r="B367">
        <v>2002</v>
      </c>
      <c r="C367" t="s">
        <v>455</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Data_Completeness(LifeExpectancyData[[#This Row],[Life expectancy]:[Schooling]])</f>
        <v>1</v>
      </c>
    </row>
    <row r="368" spans="1:23" x14ac:dyDescent="0.25">
      <c r="A368" t="s">
        <v>478</v>
      </c>
      <c r="B368">
        <v>2001</v>
      </c>
      <c r="C368" t="s">
        <v>455</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Data_Completeness(LifeExpectancyData[[#This Row],[Life expectancy]:[Schooling]])</f>
        <v>1</v>
      </c>
    </row>
    <row r="369" spans="1:23" x14ac:dyDescent="0.25">
      <c r="A369" t="s">
        <v>478</v>
      </c>
      <c r="B369">
        <v>2000</v>
      </c>
      <c r="C369" t="s">
        <v>455</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Data_Completeness(LifeExpectancyData[[#This Row],[Life expectancy]:[Schooling]])</f>
        <v>1</v>
      </c>
    </row>
    <row r="370" spans="1:23" x14ac:dyDescent="0.25">
      <c r="A370" t="s">
        <v>479</v>
      </c>
      <c r="B370">
        <v>2015</v>
      </c>
      <c r="C370" t="s">
        <v>455</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Data_Completeness(LifeExpectancyData[[#This Row],[Life expectancy]:[Schooling]])</f>
        <v>0</v>
      </c>
    </row>
    <row r="371" spans="1:23" x14ac:dyDescent="0.25">
      <c r="A371" t="s">
        <v>479</v>
      </c>
      <c r="B371">
        <v>2014</v>
      </c>
      <c r="C371" t="s">
        <v>455</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Data_Completeness(LifeExpectancyData[[#This Row],[Life expectancy]:[Schooling]])</f>
        <v>0</v>
      </c>
    </row>
    <row r="372" spans="1:23" x14ac:dyDescent="0.25">
      <c r="A372" t="s">
        <v>479</v>
      </c>
      <c r="B372">
        <v>2013</v>
      </c>
      <c r="C372" t="s">
        <v>455</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Data_Completeness(LifeExpectancyData[[#This Row],[Life expectancy]:[Schooling]])</f>
        <v>0</v>
      </c>
    </row>
    <row r="373" spans="1:23" x14ac:dyDescent="0.25">
      <c r="A373" t="s">
        <v>479</v>
      </c>
      <c r="B373">
        <v>2012</v>
      </c>
      <c r="C373" t="s">
        <v>455</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Data_Completeness(LifeExpectancyData[[#This Row],[Life expectancy]:[Schooling]])</f>
        <v>0</v>
      </c>
    </row>
    <row r="374" spans="1:23" x14ac:dyDescent="0.25">
      <c r="A374" t="s">
        <v>479</v>
      </c>
      <c r="B374">
        <v>2011</v>
      </c>
      <c r="C374" t="s">
        <v>455</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Data_Completeness(LifeExpectancyData[[#This Row],[Life expectancy]:[Schooling]])</f>
        <v>0</v>
      </c>
    </row>
    <row r="375" spans="1:23" x14ac:dyDescent="0.25">
      <c r="A375" t="s">
        <v>479</v>
      </c>
      <c r="B375">
        <v>2010</v>
      </c>
      <c r="C375" t="s">
        <v>455</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Data_Completeness(LifeExpectancyData[[#This Row],[Life expectancy]:[Schooling]])</f>
        <v>0</v>
      </c>
    </row>
    <row r="376" spans="1:23" x14ac:dyDescent="0.25">
      <c r="A376" t="s">
        <v>479</v>
      </c>
      <c r="B376">
        <v>2009</v>
      </c>
      <c r="C376" t="s">
        <v>455</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Data_Completeness(LifeExpectancyData[[#This Row],[Life expectancy]:[Schooling]])</f>
        <v>0</v>
      </c>
    </row>
    <row r="377" spans="1:23" x14ac:dyDescent="0.25">
      <c r="A377" t="s">
        <v>479</v>
      </c>
      <c r="B377">
        <v>2008</v>
      </c>
      <c r="C377" t="s">
        <v>455</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Data_Completeness(LifeExpectancyData[[#This Row],[Life expectancy]:[Schooling]])</f>
        <v>0</v>
      </c>
    </row>
    <row r="378" spans="1:23" x14ac:dyDescent="0.25">
      <c r="A378" t="s">
        <v>479</v>
      </c>
      <c r="B378">
        <v>2007</v>
      </c>
      <c r="C378" t="s">
        <v>455</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Data_Completeness(LifeExpectancyData[[#This Row],[Life expectancy]:[Schooling]])</f>
        <v>0</v>
      </c>
    </row>
    <row r="379" spans="1:23" x14ac:dyDescent="0.25">
      <c r="A379" t="s">
        <v>479</v>
      </c>
      <c r="B379">
        <v>2006</v>
      </c>
      <c r="C379" t="s">
        <v>455</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Data_Completeness(LifeExpectancyData[[#This Row],[Life expectancy]:[Schooling]])</f>
        <v>0</v>
      </c>
    </row>
    <row r="380" spans="1:23" x14ac:dyDescent="0.25">
      <c r="A380" t="s">
        <v>479</v>
      </c>
      <c r="B380">
        <v>2005</v>
      </c>
      <c r="C380" t="s">
        <v>455</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Data_Completeness(LifeExpectancyData[[#This Row],[Life expectancy]:[Schooling]])</f>
        <v>0</v>
      </c>
    </row>
    <row r="381" spans="1:23" x14ac:dyDescent="0.25">
      <c r="A381" t="s">
        <v>479</v>
      </c>
      <c r="B381">
        <v>2004</v>
      </c>
      <c r="C381" t="s">
        <v>455</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Data_Completeness(LifeExpectancyData[[#This Row],[Life expectancy]:[Schooling]])</f>
        <v>0</v>
      </c>
    </row>
    <row r="382" spans="1:23" x14ac:dyDescent="0.25">
      <c r="A382" t="s">
        <v>479</v>
      </c>
      <c r="B382">
        <v>2003</v>
      </c>
      <c r="C382" t="s">
        <v>455</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Data_Completeness(LifeExpectancyData[[#This Row],[Life expectancy]:[Schooling]])</f>
        <v>0</v>
      </c>
    </row>
    <row r="383" spans="1:23" x14ac:dyDescent="0.25">
      <c r="A383" t="s">
        <v>479</v>
      </c>
      <c r="B383">
        <v>2002</v>
      </c>
      <c r="C383" t="s">
        <v>455</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Data_Completeness(LifeExpectancyData[[#This Row],[Life expectancy]:[Schooling]])</f>
        <v>0</v>
      </c>
    </row>
    <row r="384" spans="1:23" x14ac:dyDescent="0.25">
      <c r="A384" t="s">
        <v>479</v>
      </c>
      <c r="B384">
        <v>2001</v>
      </c>
      <c r="C384" t="s">
        <v>455</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Data_Completeness(LifeExpectancyData[[#This Row],[Life expectancy]:[Schooling]])</f>
        <v>0</v>
      </c>
    </row>
    <row r="385" spans="1:23" x14ac:dyDescent="0.25">
      <c r="A385" t="s">
        <v>479</v>
      </c>
      <c r="B385">
        <v>2000</v>
      </c>
      <c r="C385" t="s">
        <v>455</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Data_Completeness(LifeExpectancyData[[#This Row],[Life expectancy]:[Schooling]])</f>
        <v>0</v>
      </c>
    </row>
    <row r="386" spans="1:23" x14ac:dyDescent="0.25">
      <c r="A386" t="s">
        <v>480</v>
      </c>
      <c r="B386">
        <v>2015</v>
      </c>
      <c r="C386" t="s">
        <v>463</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Data_Completeness(LifeExpectancyData[[#This Row],[Life expectancy]:[Schooling]])</f>
        <v>0</v>
      </c>
    </row>
    <row r="387" spans="1:23" x14ac:dyDescent="0.25">
      <c r="A387" t="s">
        <v>480</v>
      </c>
      <c r="B387">
        <v>2014</v>
      </c>
      <c r="C387" t="s">
        <v>463</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Data_Completeness(LifeExpectancyData[[#This Row],[Life expectancy]:[Schooling]])</f>
        <v>1</v>
      </c>
    </row>
    <row r="388" spans="1:23" x14ac:dyDescent="0.25">
      <c r="A388" t="s">
        <v>480</v>
      </c>
      <c r="B388">
        <v>2013</v>
      </c>
      <c r="C388" t="s">
        <v>463</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Data_Completeness(LifeExpectancyData[[#This Row],[Life expectancy]:[Schooling]])</f>
        <v>1</v>
      </c>
    </row>
    <row r="389" spans="1:23" x14ac:dyDescent="0.25">
      <c r="A389" t="s">
        <v>480</v>
      </c>
      <c r="B389">
        <v>2012</v>
      </c>
      <c r="C389" t="s">
        <v>463</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Data_Completeness(LifeExpectancyData[[#This Row],[Life expectancy]:[Schooling]])</f>
        <v>1</v>
      </c>
    </row>
    <row r="390" spans="1:23" x14ac:dyDescent="0.25">
      <c r="A390" t="s">
        <v>480</v>
      </c>
      <c r="B390">
        <v>2011</v>
      </c>
      <c r="C390" t="s">
        <v>463</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Data_Completeness(LifeExpectancyData[[#This Row],[Life expectancy]:[Schooling]])</f>
        <v>1</v>
      </c>
    </row>
    <row r="391" spans="1:23" x14ac:dyDescent="0.25">
      <c r="A391" t="s">
        <v>480</v>
      </c>
      <c r="B391">
        <v>2010</v>
      </c>
      <c r="C391" t="s">
        <v>463</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Data_Completeness(LifeExpectancyData[[#This Row],[Life expectancy]:[Schooling]])</f>
        <v>1</v>
      </c>
    </row>
    <row r="392" spans="1:23" x14ac:dyDescent="0.25">
      <c r="A392" t="s">
        <v>480</v>
      </c>
      <c r="B392">
        <v>2009</v>
      </c>
      <c r="C392" t="s">
        <v>463</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Data_Completeness(LifeExpectancyData[[#This Row],[Life expectancy]:[Schooling]])</f>
        <v>1</v>
      </c>
    </row>
    <row r="393" spans="1:23" x14ac:dyDescent="0.25">
      <c r="A393" t="s">
        <v>480</v>
      </c>
      <c r="B393">
        <v>2008</v>
      </c>
      <c r="C393" t="s">
        <v>463</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Data_Completeness(LifeExpectancyData[[#This Row],[Life expectancy]:[Schooling]])</f>
        <v>1</v>
      </c>
    </row>
    <row r="394" spans="1:23" x14ac:dyDescent="0.25">
      <c r="A394" t="s">
        <v>480</v>
      </c>
      <c r="B394">
        <v>2007</v>
      </c>
      <c r="C394" t="s">
        <v>463</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Data_Completeness(LifeExpectancyData[[#This Row],[Life expectancy]:[Schooling]])</f>
        <v>1</v>
      </c>
    </row>
    <row r="395" spans="1:23" x14ac:dyDescent="0.25">
      <c r="A395" t="s">
        <v>480</v>
      </c>
      <c r="B395">
        <v>2006</v>
      </c>
      <c r="C395" t="s">
        <v>463</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Data_Completeness(LifeExpectancyData[[#This Row],[Life expectancy]:[Schooling]])</f>
        <v>1</v>
      </c>
    </row>
    <row r="396" spans="1:23" x14ac:dyDescent="0.25">
      <c r="A396" t="s">
        <v>480</v>
      </c>
      <c r="B396">
        <v>2005</v>
      </c>
      <c r="C396" t="s">
        <v>463</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Data_Completeness(LifeExpectancyData[[#This Row],[Life expectancy]:[Schooling]])</f>
        <v>1</v>
      </c>
    </row>
    <row r="397" spans="1:23" x14ac:dyDescent="0.25">
      <c r="A397" t="s">
        <v>480</v>
      </c>
      <c r="B397">
        <v>2004</v>
      </c>
      <c r="C397" t="s">
        <v>463</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Data_Completeness(LifeExpectancyData[[#This Row],[Life expectancy]:[Schooling]])</f>
        <v>1</v>
      </c>
    </row>
    <row r="398" spans="1:23" x14ac:dyDescent="0.25">
      <c r="A398" t="s">
        <v>480</v>
      </c>
      <c r="B398">
        <v>2003</v>
      </c>
      <c r="C398" t="s">
        <v>463</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Data_Completeness(LifeExpectancyData[[#This Row],[Life expectancy]:[Schooling]])</f>
        <v>1</v>
      </c>
    </row>
    <row r="399" spans="1:23" x14ac:dyDescent="0.25">
      <c r="A399" t="s">
        <v>480</v>
      </c>
      <c r="B399">
        <v>2002</v>
      </c>
      <c r="C399" t="s">
        <v>463</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Data_Completeness(LifeExpectancyData[[#This Row],[Life expectancy]:[Schooling]])</f>
        <v>1</v>
      </c>
    </row>
    <row r="400" spans="1:23" x14ac:dyDescent="0.25">
      <c r="A400" t="s">
        <v>480</v>
      </c>
      <c r="B400">
        <v>2001</v>
      </c>
      <c r="C400" t="s">
        <v>463</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Data_Completeness(LifeExpectancyData[[#This Row],[Life expectancy]:[Schooling]])</f>
        <v>1</v>
      </c>
    </row>
    <row r="401" spans="1:23" x14ac:dyDescent="0.25">
      <c r="A401" t="s">
        <v>480</v>
      </c>
      <c r="B401">
        <v>2000</v>
      </c>
      <c r="C401" t="s">
        <v>463</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Data_Completeness(LifeExpectancyData[[#This Row],[Life expectancy]:[Schooling]])</f>
        <v>1</v>
      </c>
    </row>
    <row r="402" spans="1:23" x14ac:dyDescent="0.25">
      <c r="A402" t="s">
        <v>481</v>
      </c>
      <c r="B402">
        <v>2015</v>
      </c>
      <c r="C402" t="s">
        <v>455</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Data_Completeness(LifeExpectancyData[[#This Row],[Life expectancy]:[Schooling]])</f>
        <v>0</v>
      </c>
    </row>
    <row r="403" spans="1:23" x14ac:dyDescent="0.25">
      <c r="A403" t="s">
        <v>481</v>
      </c>
      <c r="B403">
        <v>2014</v>
      </c>
      <c r="C403" t="s">
        <v>455</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Data_Completeness(LifeExpectancyData[[#This Row],[Life expectancy]:[Schooling]])</f>
        <v>1</v>
      </c>
    </row>
    <row r="404" spans="1:23" x14ac:dyDescent="0.25">
      <c r="A404" t="s">
        <v>481</v>
      </c>
      <c r="B404">
        <v>2013</v>
      </c>
      <c r="C404" t="s">
        <v>455</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Data_Completeness(LifeExpectancyData[[#This Row],[Life expectancy]:[Schooling]])</f>
        <v>1</v>
      </c>
    </row>
    <row r="405" spans="1:23" x14ac:dyDescent="0.25">
      <c r="A405" t="s">
        <v>481</v>
      </c>
      <c r="B405">
        <v>2012</v>
      </c>
      <c r="C405" t="s">
        <v>455</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Data_Completeness(LifeExpectancyData[[#This Row],[Life expectancy]:[Schooling]])</f>
        <v>1</v>
      </c>
    </row>
    <row r="406" spans="1:23" x14ac:dyDescent="0.25">
      <c r="A406" t="s">
        <v>481</v>
      </c>
      <c r="B406">
        <v>2011</v>
      </c>
      <c r="C406" t="s">
        <v>455</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Data_Completeness(LifeExpectancyData[[#This Row],[Life expectancy]:[Schooling]])</f>
        <v>1</v>
      </c>
    </row>
    <row r="407" spans="1:23" x14ac:dyDescent="0.25">
      <c r="A407" t="s">
        <v>481</v>
      </c>
      <c r="B407">
        <v>2010</v>
      </c>
      <c r="C407" t="s">
        <v>455</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Data_Completeness(LifeExpectancyData[[#This Row],[Life expectancy]:[Schooling]])</f>
        <v>1</v>
      </c>
    </row>
    <row r="408" spans="1:23" x14ac:dyDescent="0.25">
      <c r="A408" t="s">
        <v>481</v>
      </c>
      <c r="B408">
        <v>2009</v>
      </c>
      <c r="C408" t="s">
        <v>455</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Data_Completeness(LifeExpectancyData[[#This Row],[Life expectancy]:[Schooling]])</f>
        <v>1</v>
      </c>
    </row>
    <row r="409" spans="1:23" x14ac:dyDescent="0.25">
      <c r="A409" t="s">
        <v>481</v>
      </c>
      <c r="B409">
        <v>2008</v>
      </c>
      <c r="C409" t="s">
        <v>455</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Data_Completeness(LifeExpectancyData[[#This Row],[Life expectancy]:[Schooling]])</f>
        <v>1</v>
      </c>
    </row>
    <row r="410" spans="1:23" x14ac:dyDescent="0.25">
      <c r="A410" t="s">
        <v>481</v>
      </c>
      <c r="B410">
        <v>2007</v>
      </c>
      <c r="C410" t="s">
        <v>455</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Data_Completeness(LifeExpectancyData[[#This Row],[Life expectancy]:[Schooling]])</f>
        <v>1</v>
      </c>
    </row>
    <row r="411" spans="1:23" x14ac:dyDescent="0.25">
      <c r="A411" t="s">
        <v>481</v>
      </c>
      <c r="B411">
        <v>2006</v>
      </c>
      <c r="C411" t="s">
        <v>455</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Data_Completeness(LifeExpectancyData[[#This Row],[Life expectancy]:[Schooling]])</f>
        <v>1</v>
      </c>
    </row>
    <row r="412" spans="1:23" x14ac:dyDescent="0.25">
      <c r="A412" t="s">
        <v>481</v>
      </c>
      <c r="B412">
        <v>2005</v>
      </c>
      <c r="C412" t="s">
        <v>455</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Data_Completeness(LifeExpectancyData[[#This Row],[Life expectancy]:[Schooling]])</f>
        <v>0</v>
      </c>
    </row>
    <row r="413" spans="1:23" x14ac:dyDescent="0.25">
      <c r="A413" t="s">
        <v>481</v>
      </c>
      <c r="B413">
        <v>2004</v>
      </c>
      <c r="C413" t="s">
        <v>455</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Data_Completeness(LifeExpectancyData[[#This Row],[Life expectancy]:[Schooling]])</f>
        <v>0</v>
      </c>
    </row>
    <row r="414" spans="1:23" x14ac:dyDescent="0.25">
      <c r="A414" t="s">
        <v>481</v>
      </c>
      <c r="B414">
        <v>2003</v>
      </c>
      <c r="C414" t="s">
        <v>455</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Data_Completeness(LifeExpectancyData[[#This Row],[Life expectancy]:[Schooling]])</f>
        <v>0</v>
      </c>
    </row>
    <row r="415" spans="1:23" x14ac:dyDescent="0.25">
      <c r="A415" t="s">
        <v>481</v>
      </c>
      <c r="B415">
        <v>2002</v>
      </c>
      <c r="C415" t="s">
        <v>455</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Data_Completeness(LifeExpectancyData[[#This Row],[Life expectancy]:[Schooling]])</f>
        <v>0</v>
      </c>
    </row>
    <row r="416" spans="1:23" x14ac:dyDescent="0.25">
      <c r="A416" t="s">
        <v>481</v>
      </c>
      <c r="B416">
        <v>2001</v>
      </c>
      <c r="C416" t="s">
        <v>455</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Data_Completeness(LifeExpectancyData[[#This Row],[Life expectancy]:[Schooling]])</f>
        <v>0</v>
      </c>
    </row>
    <row r="417" spans="1:23" x14ac:dyDescent="0.25">
      <c r="A417" t="s">
        <v>481</v>
      </c>
      <c r="B417">
        <v>2000</v>
      </c>
      <c r="C417" t="s">
        <v>455</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Data_Completeness(LifeExpectancyData[[#This Row],[Life expectancy]:[Schooling]])</f>
        <v>0</v>
      </c>
    </row>
    <row r="418" spans="1:23" x14ac:dyDescent="0.25">
      <c r="A418" t="s">
        <v>482</v>
      </c>
      <c r="B418">
        <v>2015</v>
      </c>
      <c r="C418" t="s">
        <v>455</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Data_Completeness(LifeExpectancyData[[#This Row],[Life expectancy]:[Schooling]])</f>
        <v>0</v>
      </c>
    </row>
    <row r="419" spans="1:23" x14ac:dyDescent="0.25">
      <c r="A419" t="s">
        <v>482</v>
      </c>
      <c r="B419">
        <v>2014</v>
      </c>
      <c r="C419" t="s">
        <v>455</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Data_Completeness(LifeExpectancyData[[#This Row],[Life expectancy]:[Schooling]])</f>
        <v>1</v>
      </c>
    </row>
    <row r="420" spans="1:23" x14ac:dyDescent="0.25">
      <c r="A420" t="s">
        <v>482</v>
      </c>
      <c r="B420">
        <v>2013</v>
      </c>
      <c r="C420" t="s">
        <v>455</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Data_Completeness(LifeExpectancyData[[#This Row],[Life expectancy]:[Schooling]])</f>
        <v>1</v>
      </c>
    </row>
    <row r="421" spans="1:23" x14ac:dyDescent="0.25">
      <c r="A421" t="s">
        <v>482</v>
      </c>
      <c r="B421">
        <v>2012</v>
      </c>
      <c r="C421" t="s">
        <v>455</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Data_Completeness(LifeExpectancyData[[#This Row],[Life expectancy]:[Schooling]])</f>
        <v>1</v>
      </c>
    </row>
    <row r="422" spans="1:23" x14ac:dyDescent="0.25">
      <c r="A422" t="s">
        <v>482</v>
      </c>
      <c r="B422">
        <v>2011</v>
      </c>
      <c r="C422" t="s">
        <v>455</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Data_Completeness(LifeExpectancyData[[#This Row],[Life expectancy]:[Schooling]])</f>
        <v>1</v>
      </c>
    </row>
    <row r="423" spans="1:23" x14ac:dyDescent="0.25">
      <c r="A423" t="s">
        <v>482</v>
      </c>
      <c r="B423">
        <v>2010</v>
      </c>
      <c r="C423" t="s">
        <v>455</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Data_Completeness(LifeExpectancyData[[#This Row],[Life expectancy]:[Schooling]])</f>
        <v>1</v>
      </c>
    </row>
    <row r="424" spans="1:23" x14ac:dyDescent="0.25">
      <c r="A424" t="s">
        <v>482</v>
      </c>
      <c r="B424">
        <v>2009</v>
      </c>
      <c r="C424" t="s">
        <v>455</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Data_Completeness(LifeExpectancyData[[#This Row],[Life expectancy]:[Schooling]])</f>
        <v>1</v>
      </c>
    </row>
    <row r="425" spans="1:23" x14ac:dyDescent="0.25">
      <c r="A425" t="s">
        <v>482</v>
      </c>
      <c r="B425">
        <v>2008</v>
      </c>
      <c r="C425" t="s">
        <v>455</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Data_Completeness(LifeExpectancyData[[#This Row],[Life expectancy]:[Schooling]])</f>
        <v>1</v>
      </c>
    </row>
    <row r="426" spans="1:23" x14ac:dyDescent="0.25">
      <c r="A426" t="s">
        <v>482</v>
      </c>
      <c r="B426">
        <v>2007</v>
      </c>
      <c r="C426" t="s">
        <v>455</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Data_Completeness(LifeExpectancyData[[#This Row],[Life expectancy]:[Schooling]])</f>
        <v>1</v>
      </c>
    </row>
    <row r="427" spans="1:23" x14ac:dyDescent="0.25">
      <c r="A427" t="s">
        <v>482</v>
      </c>
      <c r="B427">
        <v>2006</v>
      </c>
      <c r="C427" t="s">
        <v>455</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Data_Completeness(LifeExpectancyData[[#This Row],[Life expectancy]:[Schooling]])</f>
        <v>1</v>
      </c>
    </row>
    <row r="428" spans="1:23" x14ac:dyDescent="0.25">
      <c r="A428" t="s">
        <v>482</v>
      </c>
      <c r="B428">
        <v>2005</v>
      </c>
      <c r="C428" t="s">
        <v>455</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Data_Completeness(LifeExpectancyData[[#This Row],[Life expectancy]:[Schooling]])</f>
        <v>1</v>
      </c>
    </row>
    <row r="429" spans="1:23" x14ac:dyDescent="0.25">
      <c r="A429" t="s">
        <v>482</v>
      </c>
      <c r="B429">
        <v>2004</v>
      </c>
      <c r="C429" t="s">
        <v>455</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Data_Completeness(LifeExpectancyData[[#This Row],[Life expectancy]:[Schooling]])</f>
        <v>1</v>
      </c>
    </row>
    <row r="430" spans="1:23" x14ac:dyDescent="0.25">
      <c r="A430" t="s">
        <v>482</v>
      </c>
      <c r="B430">
        <v>2003</v>
      </c>
      <c r="C430" t="s">
        <v>455</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Data_Completeness(LifeExpectancyData[[#This Row],[Life expectancy]:[Schooling]])</f>
        <v>0</v>
      </c>
    </row>
    <row r="431" spans="1:23" x14ac:dyDescent="0.25">
      <c r="A431" t="s">
        <v>482</v>
      </c>
      <c r="B431">
        <v>2002</v>
      </c>
      <c r="C431" t="s">
        <v>455</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Data_Completeness(LifeExpectancyData[[#This Row],[Life expectancy]:[Schooling]])</f>
        <v>0</v>
      </c>
    </row>
    <row r="432" spans="1:23" x14ac:dyDescent="0.25">
      <c r="A432" t="s">
        <v>482</v>
      </c>
      <c r="B432">
        <v>2001</v>
      </c>
      <c r="C432" t="s">
        <v>455</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Data_Completeness(LifeExpectancyData[[#This Row],[Life expectancy]:[Schooling]])</f>
        <v>0</v>
      </c>
    </row>
    <row r="433" spans="1:23" x14ac:dyDescent="0.25">
      <c r="A433" t="s">
        <v>482</v>
      </c>
      <c r="B433">
        <v>2000</v>
      </c>
      <c r="C433" t="s">
        <v>455</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Data_Completeness(LifeExpectancyData[[#This Row],[Life expectancy]:[Schooling]])</f>
        <v>0</v>
      </c>
    </row>
    <row r="434" spans="1:23" x14ac:dyDescent="0.25">
      <c r="A434" t="s">
        <v>483</v>
      </c>
      <c r="B434">
        <v>2015</v>
      </c>
      <c r="C434" t="s">
        <v>455</v>
      </c>
      <c r="D434">
        <v>53.3</v>
      </c>
      <c r="E434">
        <v>397</v>
      </c>
      <c r="F434">
        <v>57</v>
      </c>
      <c r="H434">
        <v>0</v>
      </c>
      <c r="I434">
        <v>83</v>
      </c>
      <c r="J434">
        <v>65</v>
      </c>
      <c r="K434">
        <v>28</v>
      </c>
      <c r="L434">
        <v>79</v>
      </c>
      <c r="M434">
        <v>81</v>
      </c>
      <c r="O434">
        <v>83</v>
      </c>
      <c r="P434">
        <v>1.9</v>
      </c>
      <c r="S434">
        <v>5.5</v>
      </c>
      <c r="T434">
        <v>5.5</v>
      </c>
      <c r="W434" t="b">
        <f>Data_Completeness(LifeExpectancyData[[#This Row],[Life expectancy]:[Schooling]])</f>
        <v>0</v>
      </c>
    </row>
    <row r="435" spans="1:23" x14ac:dyDescent="0.25">
      <c r="A435" t="s">
        <v>483</v>
      </c>
      <c r="B435">
        <v>2014</v>
      </c>
      <c r="C435" t="s">
        <v>455</v>
      </c>
      <c r="D435">
        <v>52.8</v>
      </c>
      <c r="E435">
        <v>47</v>
      </c>
      <c r="F435">
        <v>58</v>
      </c>
      <c r="G435">
        <v>0.01</v>
      </c>
      <c r="H435">
        <v>0</v>
      </c>
      <c r="I435">
        <v>76</v>
      </c>
      <c r="J435">
        <v>50</v>
      </c>
      <c r="K435">
        <v>27.4</v>
      </c>
      <c r="L435">
        <v>80</v>
      </c>
      <c r="M435">
        <v>76</v>
      </c>
      <c r="N435">
        <v>5.72</v>
      </c>
      <c r="O435">
        <v>76</v>
      </c>
      <c r="P435">
        <v>2</v>
      </c>
      <c r="S435">
        <v>5.6</v>
      </c>
      <c r="T435">
        <v>5.6</v>
      </c>
      <c r="W435" t="b">
        <f>Data_Completeness(LifeExpectancyData[[#This Row],[Life expectancy]:[Schooling]])</f>
        <v>0</v>
      </c>
    </row>
    <row r="436" spans="1:23" x14ac:dyDescent="0.25">
      <c r="A436" t="s">
        <v>483</v>
      </c>
      <c r="B436">
        <v>2013</v>
      </c>
      <c r="C436" t="s">
        <v>455</v>
      </c>
      <c r="D436">
        <v>52.3</v>
      </c>
      <c r="E436">
        <v>412</v>
      </c>
      <c r="F436">
        <v>59</v>
      </c>
      <c r="G436">
        <v>3.15</v>
      </c>
      <c r="H436">
        <v>0</v>
      </c>
      <c r="I436">
        <v>8</v>
      </c>
      <c r="J436">
        <v>48</v>
      </c>
      <c r="K436">
        <v>26.8</v>
      </c>
      <c r="L436">
        <v>81</v>
      </c>
      <c r="M436">
        <v>79</v>
      </c>
      <c r="N436">
        <v>5.81</v>
      </c>
      <c r="O436">
        <v>8</v>
      </c>
      <c r="P436">
        <v>2.4</v>
      </c>
      <c r="S436">
        <v>5.8</v>
      </c>
      <c r="T436">
        <v>5.7</v>
      </c>
      <c r="W436" t="b">
        <f>Data_Completeness(LifeExpectancyData[[#This Row],[Life expectancy]:[Schooling]])</f>
        <v>0</v>
      </c>
    </row>
    <row r="437" spans="1:23" x14ac:dyDescent="0.25">
      <c r="A437" t="s">
        <v>483</v>
      </c>
      <c r="B437">
        <v>2012</v>
      </c>
      <c r="C437" t="s">
        <v>455</v>
      </c>
      <c r="D437">
        <v>52</v>
      </c>
      <c r="E437">
        <v>415</v>
      </c>
      <c r="F437">
        <v>59</v>
      </c>
      <c r="G437">
        <v>3.24</v>
      </c>
      <c r="H437">
        <v>0</v>
      </c>
      <c r="I437">
        <v>82</v>
      </c>
      <c r="J437">
        <v>137</v>
      </c>
      <c r="K437">
        <v>26.2</v>
      </c>
      <c r="L437">
        <v>82</v>
      </c>
      <c r="M437">
        <v>83</v>
      </c>
      <c r="N437">
        <v>6.14</v>
      </c>
      <c r="O437">
        <v>82</v>
      </c>
      <c r="P437">
        <v>2.9</v>
      </c>
      <c r="S437">
        <v>5.9</v>
      </c>
      <c r="T437">
        <v>5.9</v>
      </c>
      <c r="W437" t="b">
        <f>Data_Completeness(LifeExpectancyData[[#This Row],[Life expectancy]:[Schooling]])</f>
        <v>0</v>
      </c>
    </row>
    <row r="438" spans="1:23" x14ac:dyDescent="0.25">
      <c r="A438" t="s">
        <v>483</v>
      </c>
      <c r="B438">
        <v>2011</v>
      </c>
      <c r="C438" t="s">
        <v>455</v>
      </c>
      <c r="D438">
        <v>51.7</v>
      </c>
      <c r="E438">
        <v>419</v>
      </c>
      <c r="F438">
        <v>60</v>
      </c>
      <c r="G438">
        <v>3.13</v>
      </c>
      <c r="H438">
        <v>0</v>
      </c>
      <c r="I438">
        <v>62</v>
      </c>
      <c r="J438">
        <v>628</v>
      </c>
      <c r="K438">
        <v>25.6</v>
      </c>
      <c r="L438">
        <v>83</v>
      </c>
      <c r="M438">
        <v>58</v>
      </c>
      <c r="N438">
        <v>6.42</v>
      </c>
      <c r="O438">
        <v>62</v>
      </c>
      <c r="P438">
        <v>3.3</v>
      </c>
      <c r="S438">
        <v>6.1</v>
      </c>
      <c r="T438">
        <v>6</v>
      </c>
      <c r="W438" t="b">
        <f>Data_Completeness(LifeExpectancyData[[#This Row],[Life expectancy]:[Schooling]])</f>
        <v>0</v>
      </c>
    </row>
    <row r="439" spans="1:23" x14ac:dyDescent="0.25">
      <c r="A439" t="s">
        <v>483</v>
      </c>
      <c r="B439">
        <v>2010</v>
      </c>
      <c r="C439" t="s">
        <v>455</v>
      </c>
      <c r="D439">
        <v>51.5</v>
      </c>
      <c r="E439">
        <v>417</v>
      </c>
      <c r="F439">
        <v>60</v>
      </c>
      <c r="G439">
        <v>3.15</v>
      </c>
      <c r="H439">
        <v>0</v>
      </c>
      <c r="I439">
        <v>85</v>
      </c>
      <c r="J439">
        <v>441</v>
      </c>
      <c r="K439">
        <v>25</v>
      </c>
      <c r="L439">
        <v>84</v>
      </c>
      <c r="M439">
        <v>81</v>
      </c>
      <c r="N439">
        <v>6.32</v>
      </c>
      <c r="O439">
        <v>85</v>
      </c>
      <c r="P439">
        <v>3.3</v>
      </c>
      <c r="S439">
        <v>6.3</v>
      </c>
      <c r="T439">
        <v>6.2</v>
      </c>
      <c r="W439" t="b">
        <f>Data_Completeness(LifeExpectancyData[[#This Row],[Life expectancy]:[Schooling]])</f>
        <v>0</v>
      </c>
    </row>
    <row r="440" spans="1:23" x14ac:dyDescent="0.25">
      <c r="A440" t="s">
        <v>483</v>
      </c>
      <c r="B440">
        <v>2009</v>
      </c>
      <c r="C440" t="s">
        <v>455</v>
      </c>
      <c r="D440">
        <v>51</v>
      </c>
      <c r="E440">
        <v>426</v>
      </c>
      <c r="F440">
        <v>60</v>
      </c>
      <c r="G440">
        <v>2.92</v>
      </c>
      <c r="H440">
        <v>0</v>
      </c>
      <c r="I440">
        <v>81</v>
      </c>
      <c r="J440">
        <v>183</v>
      </c>
      <c r="K440">
        <v>24.4</v>
      </c>
      <c r="L440">
        <v>84</v>
      </c>
      <c r="M440">
        <v>77</v>
      </c>
      <c r="N440">
        <v>6.41</v>
      </c>
      <c r="O440">
        <v>81</v>
      </c>
      <c r="P440">
        <v>3.7</v>
      </c>
      <c r="S440">
        <v>6.5</v>
      </c>
      <c r="T440">
        <v>6.4</v>
      </c>
      <c r="W440" t="b">
        <f>Data_Completeness(LifeExpectancyData[[#This Row],[Life expectancy]:[Schooling]])</f>
        <v>0</v>
      </c>
    </row>
    <row r="441" spans="1:23" x14ac:dyDescent="0.25">
      <c r="A441" t="s">
        <v>483</v>
      </c>
      <c r="B441">
        <v>2008</v>
      </c>
      <c r="C441" t="s">
        <v>455</v>
      </c>
      <c r="D441">
        <v>54</v>
      </c>
      <c r="E441">
        <v>437</v>
      </c>
      <c r="F441">
        <v>60</v>
      </c>
      <c r="G441">
        <v>2.69</v>
      </c>
      <c r="H441">
        <v>0</v>
      </c>
      <c r="I441">
        <v>74</v>
      </c>
      <c r="J441">
        <v>12</v>
      </c>
      <c r="K441">
        <v>23.8</v>
      </c>
      <c r="L441">
        <v>85</v>
      </c>
      <c r="M441">
        <v>58</v>
      </c>
      <c r="N441">
        <v>6.21</v>
      </c>
      <c r="O441">
        <v>74</v>
      </c>
      <c r="P441">
        <v>4.0999999999999996</v>
      </c>
      <c r="S441">
        <v>6.6</v>
      </c>
      <c r="T441">
        <v>6.6</v>
      </c>
      <c r="W441" t="b">
        <f>Data_Completeness(LifeExpectancyData[[#This Row],[Life expectancy]:[Schooling]])</f>
        <v>0</v>
      </c>
    </row>
    <row r="442" spans="1:23" x14ac:dyDescent="0.25">
      <c r="A442" t="s">
        <v>483</v>
      </c>
      <c r="B442">
        <v>2007</v>
      </c>
      <c r="C442" t="s">
        <v>455</v>
      </c>
      <c r="D442">
        <v>49.9</v>
      </c>
      <c r="E442">
        <v>443</v>
      </c>
      <c r="F442">
        <v>61</v>
      </c>
      <c r="G442">
        <v>2.58</v>
      </c>
      <c r="H442">
        <v>0</v>
      </c>
      <c r="I442">
        <v>76</v>
      </c>
      <c r="J442">
        <v>5</v>
      </c>
      <c r="K442">
        <v>23.2</v>
      </c>
      <c r="L442">
        <v>87</v>
      </c>
      <c r="M442">
        <v>75</v>
      </c>
      <c r="N442">
        <v>6.35</v>
      </c>
      <c r="O442">
        <v>76</v>
      </c>
      <c r="P442">
        <v>5.3</v>
      </c>
      <c r="S442">
        <v>6.8</v>
      </c>
      <c r="T442">
        <v>6.7</v>
      </c>
      <c r="W442" t="b">
        <f>Data_Completeness(LifeExpectancyData[[#This Row],[Life expectancy]:[Schooling]])</f>
        <v>0</v>
      </c>
    </row>
    <row r="443" spans="1:23" x14ac:dyDescent="0.25">
      <c r="A443" t="s">
        <v>483</v>
      </c>
      <c r="B443">
        <v>2006</v>
      </c>
      <c r="C443" t="s">
        <v>455</v>
      </c>
      <c r="D443">
        <v>49.4</v>
      </c>
      <c r="E443">
        <v>452</v>
      </c>
      <c r="F443">
        <v>62</v>
      </c>
      <c r="G443">
        <v>2.65</v>
      </c>
      <c r="H443">
        <v>0</v>
      </c>
      <c r="I443">
        <v>77</v>
      </c>
      <c r="J443">
        <v>11</v>
      </c>
      <c r="K443">
        <v>22.6</v>
      </c>
      <c r="L443">
        <v>89</v>
      </c>
      <c r="M443">
        <v>76</v>
      </c>
      <c r="N443">
        <v>5.87</v>
      </c>
      <c r="O443">
        <v>77</v>
      </c>
      <c r="P443">
        <v>5.8</v>
      </c>
      <c r="S443">
        <v>7</v>
      </c>
      <c r="T443">
        <v>6.9</v>
      </c>
      <c r="W443" t="b">
        <f>Data_Completeness(LifeExpectancyData[[#This Row],[Life expectancy]:[Schooling]])</f>
        <v>0</v>
      </c>
    </row>
    <row r="444" spans="1:23" x14ac:dyDescent="0.25">
      <c r="A444" t="s">
        <v>483</v>
      </c>
      <c r="B444">
        <v>2005</v>
      </c>
      <c r="C444" t="s">
        <v>455</v>
      </c>
      <c r="D444">
        <v>48.7</v>
      </c>
      <c r="E444">
        <v>466</v>
      </c>
      <c r="F444">
        <v>63</v>
      </c>
      <c r="G444">
        <v>3.11</v>
      </c>
      <c r="H444">
        <v>0</v>
      </c>
      <c r="I444">
        <v>76</v>
      </c>
      <c r="J444">
        <v>115</v>
      </c>
      <c r="K444">
        <v>22.1</v>
      </c>
      <c r="L444">
        <v>90</v>
      </c>
      <c r="M444">
        <v>87</v>
      </c>
      <c r="N444">
        <v>5.39</v>
      </c>
      <c r="O444">
        <v>76</v>
      </c>
      <c r="P444">
        <v>6.1</v>
      </c>
      <c r="S444">
        <v>7.2</v>
      </c>
      <c r="T444">
        <v>7.1</v>
      </c>
      <c r="W444" t="b">
        <f>Data_Completeness(LifeExpectancyData[[#This Row],[Life expectancy]:[Schooling]])</f>
        <v>0</v>
      </c>
    </row>
    <row r="445" spans="1:23" x14ac:dyDescent="0.25">
      <c r="A445" t="s">
        <v>483</v>
      </c>
      <c r="B445">
        <v>2004</v>
      </c>
      <c r="C445" t="s">
        <v>455</v>
      </c>
      <c r="D445">
        <v>48.2</v>
      </c>
      <c r="E445">
        <v>472</v>
      </c>
      <c r="F445">
        <v>64</v>
      </c>
      <c r="G445">
        <v>3.08</v>
      </c>
      <c r="H445">
        <v>0</v>
      </c>
      <c r="I445">
        <v>67</v>
      </c>
      <c r="J445">
        <v>3466</v>
      </c>
      <c r="K445">
        <v>21.5</v>
      </c>
      <c r="L445">
        <v>91</v>
      </c>
      <c r="M445">
        <v>76</v>
      </c>
      <c r="N445">
        <v>5.24</v>
      </c>
      <c r="O445">
        <v>67</v>
      </c>
      <c r="P445">
        <v>6.5</v>
      </c>
      <c r="S445">
        <v>7.3</v>
      </c>
      <c r="T445">
        <v>7.3</v>
      </c>
      <c r="W445" t="b">
        <f>Data_Completeness(LifeExpectancyData[[#This Row],[Life expectancy]:[Schooling]])</f>
        <v>0</v>
      </c>
    </row>
    <row r="446" spans="1:23" x14ac:dyDescent="0.25">
      <c r="A446" t="s">
        <v>483</v>
      </c>
      <c r="B446">
        <v>2003</v>
      </c>
      <c r="C446" t="s">
        <v>455</v>
      </c>
      <c r="D446">
        <v>48</v>
      </c>
      <c r="E446">
        <v>473</v>
      </c>
      <c r="F446">
        <v>64</v>
      </c>
      <c r="G446">
        <v>3.12</v>
      </c>
      <c r="H446">
        <v>0</v>
      </c>
      <c r="I446">
        <v>63</v>
      </c>
      <c r="J446">
        <v>4770</v>
      </c>
      <c r="K446">
        <v>2.9</v>
      </c>
      <c r="L446">
        <v>92</v>
      </c>
      <c r="M446">
        <v>68</v>
      </c>
      <c r="N446">
        <v>4.6500000000000004</v>
      </c>
      <c r="O446">
        <v>61</v>
      </c>
      <c r="P446">
        <v>6.7</v>
      </c>
      <c r="S446">
        <v>7.5</v>
      </c>
      <c r="T446">
        <v>7.5</v>
      </c>
      <c r="W446" t="b">
        <f>Data_Completeness(LifeExpectancyData[[#This Row],[Life expectancy]:[Schooling]])</f>
        <v>0</v>
      </c>
    </row>
    <row r="447" spans="1:23" x14ac:dyDescent="0.25">
      <c r="A447" t="s">
        <v>483</v>
      </c>
      <c r="B447">
        <v>2002</v>
      </c>
      <c r="C447" t="s">
        <v>455</v>
      </c>
      <c r="D447">
        <v>47.7</v>
      </c>
      <c r="E447">
        <v>473</v>
      </c>
      <c r="F447">
        <v>65</v>
      </c>
      <c r="G447">
        <v>3.13</v>
      </c>
      <c r="H447">
        <v>0</v>
      </c>
      <c r="I447">
        <v>48</v>
      </c>
      <c r="J447">
        <v>5882</v>
      </c>
      <c r="K447">
        <v>2.4</v>
      </c>
      <c r="L447">
        <v>93</v>
      </c>
      <c r="M447">
        <v>7</v>
      </c>
      <c r="N447">
        <v>4.47</v>
      </c>
      <c r="O447">
        <v>64</v>
      </c>
      <c r="P447">
        <v>6.9</v>
      </c>
      <c r="S447">
        <v>7.7</v>
      </c>
      <c r="T447">
        <v>7.7</v>
      </c>
      <c r="W447" t="b">
        <f>Data_Completeness(LifeExpectancyData[[#This Row],[Life expectancy]:[Schooling]])</f>
        <v>0</v>
      </c>
    </row>
    <row r="448" spans="1:23" x14ac:dyDescent="0.25">
      <c r="A448" t="s">
        <v>483</v>
      </c>
      <c r="B448">
        <v>2001</v>
      </c>
      <c r="C448" t="s">
        <v>455</v>
      </c>
      <c r="D448">
        <v>47.8</v>
      </c>
      <c r="E448">
        <v>467</v>
      </c>
      <c r="F448">
        <v>65</v>
      </c>
      <c r="G448">
        <v>3.15</v>
      </c>
      <c r="H448">
        <v>0</v>
      </c>
      <c r="I448">
        <v>1</v>
      </c>
      <c r="J448">
        <v>5790</v>
      </c>
      <c r="K448">
        <v>19.899999999999999</v>
      </c>
      <c r="L448">
        <v>94</v>
      </c>
      <c r="M448">
        <v>7</v>
      </c>
      <c r="N448">
        <v>4.8499999999999996</v>
      </c>
      <c r="O448">
        <v>66</v>
      </c>
      <c r="P448">
        <v>7</v>
      </c>
      <c r="S448">
        <v>7.9</v>
      </c>
      <c r="T448">
        <v>7.9</v>
      </c>
      <c r="W448" t="b">
        <f>Data_Completeness(LifeExpectancyData[[#This Row],[Life expectancy]:[Schooling]])</f>
        <v>0</v>
      </c>
    </row>
    <row r="449" spans="1:23" x14ac:dyDescent="0.25">
      <c r="A449" t="s">
        <v>483</v>
      </c>
      <c r="B449">
        <v>2000</v>
      </c>
      <c r="C449" t="s">
        <v>455</v>
      </c>
      <c r="D449">
        <v>47.9</v>
      </c>
      <c r="E449">
        <v>461</v>
      </c>
      <c r="F449">
        <v>67</v>
      </c>
      <c r="G449">
        <v>3.45</v>
      </c>
      <c r="H449">
        <v>0</v>
      </c>
      <c r="J449">
        <v>5729</v>
      </c>
      <c r="K449">
        <v>19.399999999999999</v>
      </c>
      <c r="L449">
        <v>95</v>
      </c>
      <c r="M449">
        <v>66</v>
      </c>
      <c r="N449">
        <v>6</v>
      </c>
      <c r="O449">
        <v>65</v>
      </c>
      <c r="P449">
        <v>7.1</v>
      </c>
      <c r="S449">
        <v>8.1</v>
      </c>
      <c r="T449">
        <v>8.1</v>
      </c>
      <c r="W449" t="b">
        <f>Data_Completeness(LifeExpectancyData[[#This Row],[Life expectancy]:[Schooling]])</f>
        <v>0</v>
      </c>
    </row>
    <row r="450" spans="1:23" x14ac:dyDescent="0.25">
      <c r="A450" t="s">
        <v>484</v>
      </c>
      <c r="B450">
        <v>2015</v>
      </c>
      <c r="C450" t="s">
        <v>455</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Data_Completeness(LifeExpectancyData[[#This Row],[Life expectancy]:[Schooling]])</f>
        <v>0</v>
      </c>
    </row>
    <row r="451" spans="1:23" x14ac:dyDescent="0.25">
      <c r="A451" t="s">
        <v>484</v>
      </c>
      <c r="B451">
        <v>2014</v>
      </c>
      <c r="C451" t="s">
        <v>455</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Data_Completeness(LifeExpectancyData[[#This Row],[Life expectancy]:[Schooling]])</f>
        <v>1</v>
      </c>
    </row>
    <row r="452" spans="1:23" x14ac:dyDescent="0.25">
      <c r="A452" t="s">
        <v>484</v>
      </c>
      <c r="B452">
        <v>2013</v>
      </c>
      <c r="C452" t="s">
        <v>455</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Data_Completeness(LifeExpectancyData[[#This Row],[Life expectancy]:[Schooling]])</f>
        <v>1</v>
      </c>
    </row>
    <row r="453" spans="1:23" x14ac:dyDescent="0.25">
      <c r="A453" t="s">
        <v>484</v>
      </c>
      <c r="B453">
        <v>2012</v>
      </c>
      <c r="C453" t="s">
        <v>455</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Data_Completeness(LifeExpectancyData[[#This Row],[Life expectancy]:[Schooling]])</f>
        <v>1</v>
      </c>
    </row>
    <row r="454" spans="1:23" x14ac:dyDescent="0.25">
      <c r="A454" t="s">
        <v>484</v>
      </c>
      <c r="B454">
        <v>2011</v>
      </c>
      <c r="C454" t="s">
        <v>455</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Data_Completeness(LifeExpectancyData[[#This Row],[Life expectancy]:[Schooling]])</f>
        <v>1</v>
      </c>
    </row>
    <row r="455" spans="1:23" x14ac:dyDescent="0.25">
      <c r="A455" t="s">
        <v>484</v>
      </c>
      <c r="B455">
        <v>2010</v>
      </c>
      <c r="C455" t="s">
        <v>455</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Data_Completeness(LifeExpectancyData[[#This Row],[Life expectancy]:[Schooling]])</f>
        <v>1</v>
      </c>
    </row>
    <row r="456" spans="1:23" x14ac:dyDescent="0.25">
      <c r="A456" t="s">
        <v>484</v>
      </c>
      <c r="B456">
        <v>2009</v>
      </c>
      <c r="C456" t="s">
        <v>455</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Data_Completeness(LifeExpectancyData[[#This Row],[Life expectancy]:[Schooling]])</f>
        <v>1</v>
      </c>
    </row>
    <row r="457" spans="1:23" x14ac:dyDescent="0.25">
      <c r="A457" t="s">
        <v>484</v>
      </c>
      <c r="B457">
        <v>2008</v>
      </c>
      <c r="C457" t="s">
        <v>455</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Data_Completeness(LifeExpectancyData[[#This Row],[Life expectancy]:[Schooling]])</f>
        <v>1</v>
      </c>
    </row>
    <row r="458" spans="1:23" x14ac:dyDescent="0.25">
      <c r="A458" t="s">
        <v>484</v>
      </c>
      <c r="B458">
        <v>2007</v>
      </c>
      <c r="C458" t="s">
        <v>455</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Data_Completeness(LifeExpectancyData[[#This Row],[Life expectancy]:[Schooling]])</f>
        <v>1</v>
      </c>
    </row>
    <row r="459" spans="1:23" x14ac:dyDescent="0.25">
      <c r="A459" t="s">
        <v>484</v>
      </c>
      <c r="B459">
        <v>2006</v>
      </c>
      <c r="C459" t="s">
        <v>455</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Data_Completeness(LifeExpectancyData[[#This Row],[Life expectancy]:[Schooling]])</f>
        <v>1</v>
      </c>
    </row>
    <row r="460" spans="1:23" x14ac:dyDescent="0.25">
      <c r="A460" t="s">
        <v>484</v>
      </c>
      <c r="B460">
        <v>2005</v>
      </c>
      <c r="C460" t="s">
        <v>455</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Data_Completeness(LifeExpectancyData[[#This Row],[Life expectancy]:[Schooling]])</f>
        <v>1</v>
      </c>
    </row>
    <row r="461" spans="1:23" x14ac:dyDescent="0.25">
      <c r="A461" t="s">
        <v>484</v>
      </c>
      <c r="B461">
        <v>2004</v>
      </c>
      <c r="C461" t="s">
        <v>455</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Data_Completeness(LifeExpectancyData[[#This Row],[Life expectancy]:[Schooling]])</f>
        <v>1</v>
      </c>
    </row>
    <row r="462" spans="1:23" x14ac:dyDescent="0.25">
      <c r="A462" t="s">
        <v>484</v>
      </c>
      <c r="B462">
        <v>2003</v>
      </c>
      <c r="C462" t="s">
        <v>455</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Data_Completeness(LifeExpectancyData[[#This Row],[Life expectancy]:[Schooling]])</f>
        <v>1</v>
      </c>
    </row>
    <row r="463" spans="1:23" x14ac:dyDescent="0.25">
      <c r="A463" t="s">
        <v>484</v>
      </c>
      <c r="B463">
        <v>2002</v>
      </c>
      <c r="C463" t="s">
        <v>455</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Data_Completeness(LifeExpectancyData[[#This Row],[Life expectancy]:[Schooling]])</f>
        <v>1</v>
      </c>
    </row>
    <row r="464" spans="1:23" x14ac:dyDescent="0.25">
      <c r="A464" t="s">
        <v>484</v>
      </c>
      <c r="B464">
        <v>2001</v>
      </c>
      <c r="C464" t="s">
        <v>455</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Data_Completeness(LifeExpectancyData[[#This Row],[Life expectancy]:[Schooling]])</f>
        <v>0</v>
      </c>
    </row>
    <row r="465" spans="1:23" x14ac:dyDescent="0.25">
      <c r="A465" t="s">
        <v>484</v>
      </c>
      <c r="B465">
        <v>2000</v>
      </c>
      <c r="C465" t="s">
        <v>455</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Data_Completeness(LifeExpectancyData[[#This Row],[Life expectancy]:[Schooling]])</f>
        <v>0</v>
      </c>
    </row>
    <row r="466" spans="1:23" x14ac:dyDescent="0.25">
      <c r="A466" t="s">
        <v>485</v>
      </c>
      <c r="B466">
        <v>2015</v>
      </c>
      <c r="C466" t="s">
        <v>455</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Data_Completeness(LifeExpectancyData[[#This Row],[Life expectancy]:[Schooling]])</f>
        <v>0</v>
      </c>
    </row>
    <row r="467" spans="1:23" x14ac:dyDescent="0.25">
      <c r="A467" t="s">
        <v>485</v>
      </c>
      <c r="B467">
        <v>2014</v>
      </c>
      <c r="C467" t="s">
        <v>455</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Data_Completeness(LifeExpectancyData[[#This Row],[Life expectancy]:[Schooling]])</f>
        <v>1</v>
      </c>
    </row>
    <row r="468" spans="1:23" x14ac:dyDescent="0.25">
      <c r="A468" t="s">
        <v>485</v>
      </c>
      <c r="B468">
        <v>2013</v>
      </c>
      <c r="C468" t="s">
        <v>455</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Data_Completeness(LifeExpectancyData[[#This Row],[Life expectancy]:[Schooling]])</f>
        <v>1</v>
      </c>
    </row>
    <row r="469" spans="1:23" x14ac:dyDescent="0.25">
      <c r="A469" t="s">
        <v>485</v>
      </c>
      <c r="B469">
        <v>2012</v>
      </c>
      <c r="C469" t="s">
        <v>455</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Data_Completeness(LifeExpectancyData[[#This Row],[Life expectancy]:[Schooling]])</f>
        <v>1</v>
      </c>
    </row>
    <row r="470" spans="1:23" x14ac:dyDescent="0.25">
      <c r="A470" t="s">
        <v>485</v>
      </c>
      <c r="B470">
        <v>2011</v>
      </c>
      <c r="C470" t="s">
        <v>455</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Data_Completeness(LifeExpectancyData[[#This Row],[Life expectancy]:[Schooling]])</f>
        <v>1</v>
      </c>
    </row>
    <row r="471" spans="1:23" x14ac:dyDescent="0.25">
      <c r="A471" t="s">
        <v>485</v>
      </c>
      <c r="B471">
        <v>2010</v>
      </c>
      <c r="C471" t="s">
        <v>455</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Data_Completeness(LifeExpectancyData[[#This Row],[Life expectancy]:[Schooling]])</f>
        <v>1</v>
      </c>
    </row>
    <row r="472" spans="1:23" x14ac:dyDescent="0.25">
      <c r="A472" t="s">
        <v>485</v>
      </c>
      <c r="B472">
        <v>2009</v>
      </c>
      <c r="C472" t="s">
        <v>455</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Data_Completeness(LifeExpectancyData[[#This Row],[Life expectancy]:[Schooling]])</f>
        <v>1</v>
      </c>
    </row>
    <row r="473" spans="1:23" x14ac:dyDescent="0.25">
      <c r="A473" t="s">
        <v>485</v>
      </c>
      <c r="B473">
        <v>2008</v>
      </c>
      <c r="C473" t="s">
        <v>455</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Data_Completeness(LifeExpectancyData[[#This Row],[Life expectancy]:[Schooling]])</f>
        <v>1</v>
      </c>
    </row>
    <row r="474" spans="1:23" x14ac:dyDescent="0.25">
      <c r="A474" t="s">
        <v>485</v>
      </c>
      <c r="B474">
        <v>2007</v>
      </c>
      <c r="C474" t="s">
        <v>455</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Data_Completeness(LifeExpectancyData[[#This Row],[Life expectancy]:[Schooling]])</f>
        <v>1</v>
      </c>
    </row>
    <row r="475" spans="1:23" x14ac:dyDescent="0.25">
      <c r="A475" t="s">
        <v>485</v>
      </c>
      <c r="B475">
        <v>2006</v>
      </c>
      <c r="C475" t="s">
        <v>455</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Data_Completeness(LifeExpectancyData[[#This Row],[Life expectancy]:[Schooling]])</f>
        <v>1</v>
      </c>
    </row>
    <row r="476" spans="1:23" x14ac:dyDescent="0.25">
      <c r="A476" t="s">
        <v>485</v>
      </c>
      <c r="B476">
        <v>2005</v>
      </c>
      <c r="C476" t="s">
        <v>455</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Data_Completeness(LifeExpectancyData[[#This Row],[Life expectancy]:[Schooling]])</f>
        <v>0</v>
      </c>
    </row>
    <row r="477" spans="1:23" x14ac:dyDescent="0.25">
      <c r="A477" t="s">
        <v>485</v>
      </c>
      <c r="B477">
        <v>2004</v>
      </c>
      <c r="C477" t="s">
        <v>455</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Data_Completeness(LifeExpectancyData[[#This Row],[Life expectancy]:[Schooling]])</f>
        <v>0</v>
      </c>
    </row>
    <row r="478" spans="1:23" x14ac:dyDescent="0.25">
      <c r="A478" t="s">
        <v>485</v>
      </c>
      <c r="B478">
        <v>2003</v>
      </c>
      <c r="C478" t="s">
        <v>455</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Data_Completeness(LifeExpectancyData[[#This Row],[Life expectancy]:[Schooling]])</f>
        <v>0</v>
      </c>
    </row>
    <row r="479" spans="1:23" x14ac:dyDescent="0.25">
      <c r="A479" t="s">
        <v>485</v>
      </c>
      <c r="B479">
        <v>2002</v>
      </c>
      <c r="C479" t="s">
        <v>455</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Data_Completeness(LifeExpectancyData[[#This Row],[Life expectancy]:[Schooling]])</f>
        <v>0</v>
      </c>
    </row>
    <row r="480" spans="1:23" x14ac:dyDescent="0.25">
      <c r="A480" t="s">
        <v>485</v>
      </c>
      <c r="B480">
        <v>2001</v>
      </c>
      <c r="C480" t="s">
        <v>455</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Data_Completeness(LifeExpectancyData[[#This Row],[Life expectancy]:[Schooling]])</f>
        <v>0</v>
      </c>
    </row>
    <row r="481" spans="1:23" x14ac:dyDescent="0.25">
      <c r="A481" t="s">
        <v>485</v>
      </c>
      <c r="B481">
        <v>2000</v>
      </c>
      <c r="C481" t="s">
        <v>455</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Data_Completeness(LifeExpectancyData[[#This Row],[Life expectancy]:[Schooling]])</f>
        <v>0</v>
      </c>
    </row>
    <row r="482" spans="1:23" x14ac:dyDescent="0.25">
      <c r="A482" t="s">
        <v>486</v>
      </c>
      <c r="B482">
        <v>2015</v>
      </c>
      <c r="C482" t="s">
        <v>455</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Data_Completeness(LifeExpectancyData[[#This Row],[Life expectancy]:[Schooling]])</f>
        <v>0</v>
      </c>
    </row>
    <row r="483" spans="1:23" x14ac:dyDescent="0.25">
      <c r="A483" t="s">
        <v>486</v>
      </c>
      <c r="B483">
        <v>2014</v>
      </c>
      <c r="C483" t="s">
        <v>455</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Data_Completeness(LifeExpectancyData[[#This Row],[Life expectancy]:[Schooling]])</f>
        <v>1</v>
      </c>
    </row>
    <row r="484" spans="1:23" x14ac:dyDescent="0.25">
      <c r="A484" t="s">
        <v>486</v>
      </c>
      <c r="B484">
        <v>2013</v>
      </c>
      <c r="C484" t="s">
        <v>455</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Data_Completeness(LifeExpectancyData[[#This Row],[Life expectancy]:[Schooling]])</f>
        <v>1</v>
      </c>
    </row>
    <row r="485" spans="1:23" x14ac:dyDescent="0.25">
      <c r="A485" t="s">
        <v>486</v>
      </c>
      <c r="B485">
        <v>2012</v>
      </c>
      <c r="C485" t="s">
        <v>455</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Data_Completeness(LifeExpectancyData[[#This Row],[Life expectancy]:[Schooling]])</f>
        <v>1</v>
      </c>
    </row>
    <row r="486" spans="1:23" x14ac:dyDescent="0.25">
      <c r="A486" t="s">
        <v>486</v>
      </c>
      <c r="B486">
        <v>2011</v>
      </c>
      <c r="C486" t="s">
        <v>455</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Data_Completeness(LifeExpectancyData[[#This Row],[Life expectancy]:[Schooling]])</f>
        <v>1</v>
      </c>
    </row>
    <row r="487" spans="1:23" x14ac:dyDescent="0.25">
      <c r="A487" t="s">
        <v>486</v>
      </c>
      <c r="B487">
        <v>2010</v>
      </c>
      <c r="C487" t="s">
        <v>455</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Data_Completeness(LifeExpectancyData[[#This Row],[Life expectancy]:[Schooling]])</f>
        <v>1</v>
      </c>
    </row>
    <row r="488" spans="1:23" x14ac:dyDescent="0.25">
      <c r="A488" t="s">
        <v>486</v>
      </c>
      <c r="B488">
        <v>2009</v>
      </c>
      <c r="C488" t="s">
        <v>455</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Data_Completeness(LifeExpectancyData[[#This Row],[Life expectancy]:[Schooling]])</f>
        <v>1</v>
      </c>
    </row>
    <row r="489" spans="1:23" x14ac:dyDescent="0.25">
      <c r="A489" t="s">
        <v>486</v>
      </c>
      <c r="B489">
        <v>2008</v>
      </c>
      <c r="C489" t="s">
        <v>455</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Data_Completeness(LifeExpectancyData[[#This Row],[Life expectancy]:[Schooling]])</f>
        <v>1</v>
      </c>
    </row>
    <row r="490" spans="1:23" x14ac:dyDescent="0.25">
      <c r="A490" t="s">
        <v>486</v>
      </c>
      <c r="B490">
        <v>2007</v>
      </c>
      <c r="C490" t="s">
        <v>455</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Data_Completeness(LifeExpectancyData[[#This Row],[Life expectancy]:[Schooling]])</f>
        <v>1</v>
      </c>
    </row>
    <row r="491" spans="1:23" x14ac:dyDescent="0.25">
      <c r="A491" t="s">
        <v>486</v>
      </c>
      <c r="B491">
        <v>2006</v>
      </c>
      <c r="C491" t="s">
        <v>455</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Data_Completeness(LifeExpectancyData[[#This Row],[Life expectancy]:[Schooling]])</f>
        <v>1</v>
      </c>
    </row>
    <row r="492" spans="1:23" x14ac:dyDescent="0.25">
      <c r="A492" t="s">
        <v>486</v>
      </c>
      <c r="B492">
        <v>2005</v>
      </c>
      <c r="C492" t="s">
        <v>455</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Data_Completeness(LifeExpectancyData[[#This Row],[Life expectancy]:[Schooling]])</f>
        <v>1</v>
      </c>
    </row>
    <row r="493" spans="1:23" x14ac:dyDescent="0.25">
      <c r="A493" t="s">
        <v>486</v>
      </c>
      <c r="B493">
        <v>2004</v>
      </c>
      <c r="C493" t="s">
        <v>455</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Data_Completeness(LifeExpectancyData[[#This Row],[Life expectancy]:[Schooling]])</f>
        <v>0</v>
      </c>
    </row>
    <row r="494" spans="1:23" x14ac:dyDescent="0.25">
      <c r="A494" t="s">
        <v>486</v>
      </c>
      <c r="B494">
        <v>2003</v>
      </c>
      <c r="C494" t="s">
        <v>455</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Data_Completeness(LifeExpectancyData[[#This Row],[Life expectancy]:[Schooling]])</f>
        <v>0</v>
      </c>
    </row>
    <row r="495" spans="1:23" x14ac:dyDescent="0.25">
      <c r="A495" t="s">
        <v>486</v>
      </c>
      <c r="B495">
        <v>2002</v>
      </c>
      <c r="C495" t="s">
        <v>455</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Data_Completeness(LifeExpectancyData[[#This Row],[Life expectancy]:[Schooling]])</f>
        <v>0</v>
      </c>
    </row>
    <row r="496" spans="1:23" x14ac:dyDescent="0.25">
      <c r="A496" t="s">
        <v>486</v>
      </c>
      <c r="B496">
        <v>2001</v>
      </c>
      <c r="C496" t="s">
        <v>455</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Data_Completeness(LifeExpectancyData[[#This Row],[Life expectancy]:[Schooling]])</f>
        <v>0</v>
      </c>
    </row>
    <row r="497" spans="1:23" x14ac:dyDescent="0.25">
      <c r="A497" t="s">
        <v>486</v>
      </c>
      <c r="B497">
        <v>2000</v>
      </c>
      <c r="C497" t="s">
        <v>455</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Data_Completeness(LifeExpectancyData[[#This Row],[Life expectancy]:[Schooling]])</f>
        <v>0</v>
      </c>
    </row>
    <row r="498" spans="1:23" x14ac:dyDescent="0.25">
      <c r="A498" t="s">
        <v>487</v>
      </c>
      <c r="B498">
        <v>2015</v>
      </c>
      <c r="C498" t="s">
        <v>455</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Data_Completeness(LifeExpectancyData[[#This Row],[Life expectancy]:[Schooling]])</f>
        <v>0</v>
      </c>
    </row>
    <row r="499" spans="1:23" x14ac:dyDescent="0.25">
      <c r="A499" t="s">
        <v>487</v>
      </c>
      <c r="B499">
        <v>2014</v>
      </c>
      <c r="C499" t="s">
        <v>455</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Data_Completeness(LifeExpectancyData[[#This Row],[Life expectancy]:[Schooling]])</f>
        <v>1</v>
      </c>
    </row>
    <row r="500" spans="1:23" x14ac:dyDescent="0.25">
      <c r="A500" t="s">
        <v>487</v>
      </c>
      <c r="B500">
        <v>2013</v>
      </c>
      <c r="C500" t="s">
        <v>455</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Data_Completeness(LifeExpectancyData[[#This Row],[Life expectancy]:[Schooling]])</f>
        <v>1</v>
      </c>
    </row>
    <row r="501" spans="1:23" x14ac:dyDescent="0.25">
      <c r="A501" t="s">
        <v>487</v>
      </c>
      <c r="B501">
        <v>2012</v>
      </c>
      <c r="C501" t="s">
        <v>455</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Data_Completeness(LifeExpectancyData[[#This Row],[Life expectancy]:[Schooling]])</f>
        <v>1</v>
      </c>
    </row>
    <row r="502" spans="1:23" x14ac:dyDescent="0.25">
      <c r="A502" t="s">
        <v>487</v>
      </c>
      <c r="B502">
        <v>2011</v>
      </c>
      <c r="C502" t="s">
        <v>455</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Data_Completeness(LifeExpectancyData[[#This Row],[Life expectancy]:[Schooling]])</f>
        <v>1</v>
      </c>
    </row>
    <row r="503" spans="1:23" x14ac:dyDescent="0.25">
      <c r="A503" t="s">
        <v>487</v>
      </c>
      <c r="B503">
        <v>2010</v>
      </c>
      <c r="C503" t="s">
        <v>455</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Data_Completeness(LifeExpectancyData[[#This Row],[Life expectancy]:[Schooling]])</f>
        <v>1</v>
      </c>
    </row>
    <row r="504" spans="1:23" x14ac:dyDescent="0.25">
      <c r="A504" t="s">
        <v>487</v>
      </c>
      <c r="B504">
        <v>2009</v>
      </c>
      <c r="C504" t="s">
        <v>455</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Data_Completeness(LifeExpectancyData[[#This Row],[Life expectancy]:[Schooling]])</f>
        <v>1</v>
      </c>
    </row>
    <row r="505" spans="1:23" x14ac:dyDescent="0.25">
      <c r="A505" t="s">
        <v>487</v>
      </c>
      <c r="B505">
        <v>2008</v>
      </c>
      <c r="C505" t="s">
        <v>455</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Data_Completeness(LifeExpectancyData[[#This Row],[Life expectancy]:[Schooling]])</f>
        <v>1</v>
      </c>
    </row>
    <row r="506" spans="1:23" x14ac:dyDescent="0.25">
      <c r="A506" t="s">
        <v>487</v>
      </c>
      <c r="B506">
        <v>2007</v>
      </c>
      <c r="C506" t="s">
        <v>455</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Data_Completeness(LifeExpectancyData[[#This Row],[Life expectancy]:[Schooling]])</f>
        <v>1</v>
      </c>
    </row>
    <row r="507" spans="1:23" x14ac:dyDescent="0.25">
      <c r="A507" t="s">
        <v>487</v>
      </c>
      <c r="B507">
        <v>2006</v>
      </c>
      <c r="C507" t="s">
        <v>455</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Data_Completeness(LifeExpectancyData[[#This Row],[Life expectancy]:[Schooling]])</f>
        <v>1</v>
      </c>
    </row>
    <row r="508" spans="1:23" x14ac:dyDescent="0.25">
      <c r="A508" t="s">
        <v>487</v>
      </c>
      <c r="B508">
        <v>2005</v>
      </c>
      <c r="C508" t="s">
        <v>455</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Data_Completeness(LifeExpectancyData[[#This Row],[Life expectancy]:[Schooling]])</f>
        <v>1</v>
      </c>
    </row>
    <row r="509" spans="1:23" x14ac:dyDescent="0.25">
      <c r="A509" t="s">
        <v>487</v>
      </c>
      <c r="B509">
        <v>2004</v>
      </c>
      <c r="C509" t="s">
        <v>455</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Data_Completeness(LifeExpectancyData[[#This Row],[Life expectancy]:[Schooling]])</f>
        <v>1</v>
      </c>
    </row>
    <row r="510" spans="1:23" x14ac:dyDescent="0.25">
      <c r="A510" t="s">
        <v>487</v>
      </c>
      <c r="B510">
        <v>2003</v>
      </c>
      <c r="C510" t="s">
        <v>455</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Data_Completeness(LifeExpectancyData[[#This Row],[Life expectancy]:[Schooling]])</f>
        <v>1</v>
      </c>
    </row>
    <row r="511" spans="1:23" x14ac:dyDescent="0.25">
      <c r="A511" t="s">
        <v>487</v>
      </c>
      <c r="B511">
        <v>2002</v>
      </c>
      <c r="C511" t="s">
        <v>455</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Data_Completeness(LifeExpectancyData[[#This Row],[Life expectancy]:[Schooling]])</f>
        <v>0</v>
      </c>
    </row>
    <row r="512" spans="1:23" x14ac:dyDescent="0.25">
      <c r="A512" t="s">
        <v>487</v>
      </c>
      <c r="B512">
        <v>2001</v>
      </c>
      <c r="C512" t="s">
        <v>455</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Data_Completeness(LifeExpectancyData[[#This Row],[Life expectancy]:[Schooling]])</f>
        <v>0</v>
      </c>
    </row>
    <row r="513" spans="1:23" x14ac:dyDescent="0.25">
      <c r="A513" t="s">
        <v>487</v>
      </c>
      <c r="B513">
        <v>2000</v>
      </c>
      <c r="C513" t="s">
        <v>455</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Data_Completeness(LifeExpectancyData[[#This Row],[Life expectancy]:[Schooling]])</f>
        <v>0</v>
      </c>
    </row>
    <row r="514" spans="1:23" x14ac:dyDescent="0.25">
      <c r="A514" t="s">
        <v>488</v>
      </c>
      <c r="B514">
        <v>2015</v>
      </c>
      <c r="C514" t="s">
        <v>455</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Data_Completeness(LifeExpectancyData[[#This Row],[Life expectancy]:[Schooling]])</f>
        <v>0</v>
      </c>
    </row>
    <row r="515" spans="1:23" x14ac:dyDescent="0.25">
      <c r="A515" t="s">
        <v>488</v>
      </c>
      <c r="B515">
        <v>2014</v>
      </c>
      <c r="C515" t="s">
        <v>455</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Data_Completeness(LifeExpectancyData[[#This Row],[Life expectancy]:[Schooling]])</f>
        <v>1</v>
      </c>
    </row>
    <row r="516" spans="1:23" x14ac:dyDescent="0.25">
      <c r="A516" t="s">
        <v>488</v>
      </c>
      <c r="B516">
        <v>2013</v>
      </c>
      <c r="C516" t="s">
        <v>455</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Data_Completeness(LifeExpectancyData[[#This Row],[Life expectancy]:[Schooling]])</f>
        <v>1</v>
      </c>
    </row>
    <row r="517" spans="1:23" x14ac:dyDescent="0.25">
      <c r="A517" t="s">
        <v>488</v>
      </c>
      <c r="B517">
        <v>2012</v>
      </c>
      <c r="C517" t="s">
        <v>455</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Data_Completeness(LifeExpectancyData[[#This Row],[Life expectancy]:[Schooling]])</f>
        <v>1</v>
      </c>
    </row>
    <row r="518" spans="1:23" x14ac:dyDescent="0.25">
      <c r="A518" t="s">
        <v>488</v>
      </c>
      <c r="B518">
        <v>2011</v>
      </c>
      <c r="C518" t="s">
        <v>455</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Data_Completeness(LifeExpectancyData[[#This Row],[Life expectancy]:[Schooling]])</f>
        <v>1</v>
      </c>
    </row>
    <row r="519" spans="1:23" x14ac:dyDescent="0.25">
      <c r="A519" t="s">
        <v>488</v>
      </c>
      <c r="B519">
        <v>2010</v>
      </c>
      <c r="C519" t="s">
        <v>455</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Data_Completeness(LifeExpectancyData[[#This Row],[Life expectancy]:[Schooling]])</f>
        <v>1</v>
      </c>
    </row>
    <row r="520" spans="1:23" x14ac:dyDescent="0.25">
      <c r="A520" t="s">
        <v>488</v>
      </c>
      <c r="B520">
        <v>2009</v>
      </c>
      <c r="C520" t="s">
        <v>455</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Data_Completeness(LifeExpectancyData[[#This Row],[Life expectancy]:[Schooling]])</f>
        <v>1</v>
      </c>
    </row>
    <row r="521" spans="1:23" x14ac:dyDescent="0.25">
      <c r="A521" t="s">
        <v>488</v>
      </c>
      <c r="B521">
        <v>2008</v>
      </c>
      <c r="C521" t="s">
        <v>455</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Data_Completeness(LifeExpectancyData[[#This Row],[Life expectancy]:[Schooling]])</f>
        <v>0</v>
      </c>
    </row>
    <row r="522" spans="1:23" x14ac:dyDescent="0.25">
      <c r="A522" t="s">
        <v>488</v>
      </c>
      <c r="B522">
        <v>2007</v>
      </c>
      <c r="C522" t="s">
        <v>455</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Data_Completeness(LifeExpectancyData[[#This Row],[Life expectancy]:[Schooling]])</f>
        <v>0</v>
      </c>
    </row>
    <row r="523" spans="1:23" x14ac:dyDescent="0.25">
      <c r="A523" t="s">
        <v>488</v>
      </c>
      <c r="B523">
        <v>2006</v>
      </c>
      <c r="C523" t="s">
        <v>455</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Data_Completeness(LifeExpectancyData[[#This Row],[Life expectancy]:[Schooling]])</f>
        <v>0</v>
      </c>
    </row>
    <row r="524" spans="1:23" x14ac:dyDescent="0.25">
      <c r="A524" t="s">
        <v>488</v>
      </c>
      <c r="B524">
        <v>2005</v>
      </c>
      <c r="C524" t="s">
        <v>455</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Data_Completeness(LifeExpectancyData[[#This Row],[Life expectancy]:[Schooling]])</f>
        <v>0</v>
      </c>
    </row>
    <row r="525" spans="1:23" x14ac:dyDescent="0.25">
      <c r="A525" t="s">
        <v>488</v>
      </c>
      <c r="B525">
        <v>2004</v>
      </c>
      <c r="C525" t="s">
        <v>455</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Data_Completeness(LifeExpectancyData[[#This Row],[Life expectancy]:[Schooling]])</f>
        <v>0</v>
      </c>
    </row>
    <row r="526" spans="1:23" x14ac:dyDescent="0.25">
      <c r="A526" t="s">
        <v>488</v>
      </c>
      <c r="B526">
        <v>2003</v>
      </c>
      <c r="C526" t="s">
        <v>455</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Data_Completeness(LifeExpectancyData[[#This Row],[Life expectancy]:[Schooling]])</f>
        <v>0</v>
      </c>
    </row>
    <row r="527" spans="1:23" x14ac:dyDescent="0.25">
      <c r="A527" t="s">
        <v>488</v>
      </c>
      <c r="B527">
        <v>2002</v>
      </c>
      <c r="C527" t="s">
        <v>455</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Data_Completeness(LifeExpectancyData[[#This Row],[Life expectancy]:[Schooling]])</f>
        <v>0</v>
      </c>
    </row>
    <row r="528" spans="1:23" x14ac:dyDescent="0.25">
      <c r="A528" t="s">
        <v>488</v>
      </c>
      <c r="B528">
        <v>2001</v>
      </c>
      <c r="C528" t="s">
        <v>455</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Data_Completeness(LifeExpectancyData[[#This Row],[Life expectancy]:[Schooling]])</f>
        <v>0</v>
      </c>
    </row>
    <row r="529" spans="1:23" x14ac:dyDescent="0.25">
      <c r="A529" t="s">
        <v>488</v>
      </c>
      <c r="B529">
        <v>2000</v>
      </c>
      <c r="C529" t="s">
        <v>455</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Data_Completeness(LifeExpectancyData[[#This Row],[Life expectancy]:[Schooling]])</f>
        <v>0</v>
      </c>
    </row>
    <row r="530" spans="1:23" x14ac:dyDescent="0.25">
      <c r="A530" t="s">
        <v>489</v>
      </c>
      <c r="B530">
        <v>2015</v>
      </c>
      <c r="C530" t="s">
        <v>455</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Data_Completeness(LifeExpectancyData[[#This Row],[Life expectancy]:[Schooling]])</f>
        <v>0</v>
      </c>
    </row>
    <row r="531" spans="1:23" x14ac:dyDescent="0.25">
      <c r="A531" t="s">
        <v>489</v>
      </c>
      <c r="B531">
        <v>2014</v>
      </c>
      <c r="C531" t="s">
        <v>455</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Data_Completeness(LifeExpectancyData[[#This Row],[Life expectancy]:[Schooling]])</f>
        <v>1</v>
      </c>
    </row>
    <row r="532" spans="1:23" x14ac:dyDescent="0.25">
      <c r="A532" t="s">
        <v>489</v>
      </c>
      <c r="B532">
        <v>2013</v>
      </c>
      <c r="C532" t="s">
        <v>455</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Data_Completeness(LifeExpectancyData[[#This Row],[Life expectancy]:[Schooling]])</f>
        <v>1</v>
      </c>
    </row>
    <row r="533" spans="1:23" x14ac:dyDescent="0.25">
      <c r="A533" t="s">
        <v>489</v>
      </c>
      <c r="B533">
        <v>2012</v>
      </c>
      <c r="C533" t="s">
        <v>455</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Data_Completeness(LifeExpectancyData[[#This Row],[Life expectancy]:[Schooling]])</f>
        <v>1</v>
      </c>
    </row>
    <row r="534" spans="1:23" x14ac:dyDescent="0.25">
      <c r="A534" t="s">
        <v>489</v>
      </c>
      <c r="B534">
        <v>2011</v>
      </c>
      <c r="C534" t="s">
        <v>455</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Data_Completeness(LifeExpectancyData[[#This Row],[Life expectancy]:[Schooling]])</f>
        <v>1</v>
      </c>
    </row>
    <row r="535" spans="1:23" x14ac:dyDescent="0.25">
      <c r="A535" t="s">
        <v>489</v>
      </c>
      <c r="B535">
        <v>2010</v>
      </c>
      <c r="C535" t="s">
        <v>455</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Data_Completeness(LifeExpectancyData[[#This Row],[Life expectancy]:[Schooling]])</f>
        <v>1</v>
      </c>
    </row>
    <row r="536" spans="1:23" x14ac:dyDescent="0.25">
      <c r="A536" t="s">
        <v>489</v>
      </c>
      <c r="B536">
        <v>2009</v>
      </c>
      <c r="C536" t="s">
        <v>455</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Data_Completeness(LifeExpectancyData[[#This Row],[Life expectancy]:[Schooling]])</f>
        <v>1</v>
      </c>
    </row>
    <row r="537" spans="1:23" x14ac:dyDescent="0.25">
      <c r="A537" t="s">
        <v>489</v>
      </c>
      <c r="B537">
        <v>2008</v>
      </c>
      <c r="C537" t="s">
        <v>455</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Data_Completeness(LifeExpectancyData[[#This Row],[Life expectancy]:[Schooling]])</f>
        <v>1</v>
      </c>
    </row>
    <row r="538" spans="1:23" x14ac:dyDescent="0.25">
      <c r="A538" t="s">
        <v>489</v>
      </c>
      <c r="B538">
        <v>2007</v>
      </c>
      <c r="C538" t="s">
        <v>455</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Data_Completeness(LifeExpectancyData[[#This Row],[Life expectancy]:[Schooling]])</f>
        <v>0</v>
      </c>
    </row>
    <row r="539" spans="1:23" x14ac:dyDescent="0.25">
      <c r="A539" t="s">
        <v>489</v>
      </c>
      <c r="B539">
        <v>2006</v>
      </c>
      <c r="C539" t="s">
        <v>455</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Data_Completeness(LifeExpectancyData[[#This Row],[Life expectancy]:[Schooling]])</f>
        <v>0</v>
      </c>
    </row>
    <row r="540" spans="1:23" x14ac:dyDescent="0.25">
      <c r="A540" t="s">
        <v>489</v>
      </c>
      <c r="B540">
        <v>2005</v>
      </c>
      <c r="C540" t="s">
        <v>455</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Data_Completeness(LifeExpectancyData[[#This Row],[Life expectancy]:[Schooling]])</f>
        <v>0</v>
      </c>
    </row>
    <row r="541" spans="1:23" x14ac:dyDescent="0.25">
      <c r="A541" t="s">
        <v>489</v>
      </c>
      <c r="B541">
        <v>2004</v>
      </c>
      <c r="C541" t="s">
        <v>455</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Data_Completeness(LifeExpectancyData[[#This Row],[Life expectancy]:[Schooling]])</f>
        <v>0</v>
      </c>
    </row>
    <row r="542" spans="1:23" x14ac:dyDescent="0.25">
      <c r="A542" t="s">
        <v>489</v>
      </c>
      <c r="B542">
        <v>2003</v>
      </c>
      <c r="C542" t="s">
        <v>455</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Data_Completeness(LifeExpectancyData[[#This Row],[Life expectancy]:[Schooling]])</f>
        <v>0</v>
      </c>
    </row>
    <row r="543" spans="1:23" x14ac:dyDescent="0.25">
      <c r="A543" t="s">
        <v>489</v>
      </c>
      <c r="B543">
        <v>2002</v>
      </c>
      <c r="C543" t="s">
        <v>455</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Data_Completeness(LifeExpectancyData[[#This Row],[Life expectancy]:[Schooling]])</f>
        <v>0</v>
      </c>
    </row>
    <row r="544" spans="1:23" x14ac:dyDescent="0.25">
      <c r="A544" t="s">
        <v>489</v>
      </c>
      <c r="B544">
        <v>2001</v>
      </c>
      <c r="C544" t="s">
        <v>455</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Data_Completeness(LifeExpectancyData[[#This Row],[Life expectancy]:[Schooling]])</f>
        <v>0</v>
      </c>
    </row>
    <row r="545" spans="1:23" x14ac:dyDescent="0.25">
      <c r="A545" t="s">
        <v>489</v>
      </c>
      <c r="B545">
        <v>2000</v>
      </c>
      <c r="C545" t="s">
        <v>455</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Data_Completeness(LifeExpectancyData[[#This Row],[Life expectancy]:[Schooling]])</f>
        <v>0</v>
      </c>
    </row>
    <row r="546" spans="1:23" x14ac:dyDescent="0.25">
      <c r="A546" t="s">
        <v>490</v>
      </c>
      <c r="B546">
        <v>2015</v>
      </c>
      <c r="C546" t="s">
        <v>455</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Data_Completeness(LifeExpectancyData[[#This Row],[Life expectancy]:[Schooling]])</f>
        <v>0</v>
      </c>
    </row>
    <row r="547" spans="1:23" x14ac:dyDescent="0.25">
      <c r="A547" t="s">
        <v>490</v>
      </c>
      <c r="B547">
        <v>2014</v>
      </c>
      <c r="C547" t="s">
        <v>455</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Data_Completeness(LifeExpectancyData[[#This Row],[Life expectancy]:[Schooling]])</f>
        <v>1</v>
      </c>
    </row>
    <row r="548" spans="1:23" x14ac:dyDescent="0.25">
      <c r="A548" t="s">
        <v>490</v>
      </c>
      <c r="B548">
        <v>2013</v>
      </c>
      <c r="C548" t="s">
        <v>455</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Data_Completeness(LifeExpectancyData[[#This Row],[Life expectancy]:[Schooling]])</f>
        <v>1</v>
      </c>
    </row>
    <row r="549" spans="1:23" x14ac:dyDescent="0.25">
      <c r="A549" t="s">
        <v>490</v>
      </c>
      <c r="B549">
        <v>2012</v>
      </c>
      <c r="C549" t="s">
        <v>455</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Data_Completeness(LifeExpectancyData[[#This Row],[Life expectancy]:[Schooling]])</f>
        <v>1</v>
      </c>
    </row>
    <row r="550" spans="1:23" x14ac:dyDescent="0.25">
      <c r="A550" t="s">
        <v>490</v>
      </c>
      <c r="B550">
        <v>2011</v>
      </c>
      <c r="C550" t="s">
        <v>455</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Data_Completeness(LifeExpectancyData[[#This Row],[Life expectancy]:[Schooling]])</f>
        <v>1</v>
      </c>
    </row>
    <row r="551" spans="1:23" x14ac:dyDescent="0.25">
      <c r="A551" t="s">
        <v>490</v>
      </c>
      <c r="B551">
        <v>2010</v>
      </c>
      <c r="C551" t="s">
        <v>455</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Data_Completeness(LifeExpectancyData[[#This Row],[Life expectancy]:[Schooling]])</f>
        <v>1</v>
      </c>
    </row>
    <row r="552" spans="1:23" x14ac:dyDescent="0.25">
      <c r="A552" t="s">
        <v>490</v>
      </c>
      <c r="B552">
        <v>2009</v>
      </c>
      <c r="C552" t="s">
        <v>455</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Data_Completeness(LifeExpectancyData[[#This Row],[Life expectancy]:[Schooling]])</f>
        <v>1</v>
      </c>
    </row>
    <row r="553" spans="1:23" x14ac:dyDescent="0.25">
      <c r="A553" t="s">
        <v>490</v>
      </c>
      <c r="B553">
        <v>2008</v>
      </c>
      <c r="C553" t="s">
        <v>455</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Data_Completeness(LifeExpectancyData[[#This Row],[Life expectancy]:[Schooling]])</f>
        <v>1</v>
      </c>
    </row>
    <row r="554" spans="1:23" x14ac:dyDescent="0.25">
      <c r="A554" t="s">
        <v>490</v>
      </c>
      <c r="B554">
        <v>2007</v>
      </c>
      <c r="C554" t="s">
        <v>455</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Data_Completeness(LifeExpectancyData[[#This Row],[Life expectancy]:[Schooling]])</f>
        <v>1</v>
      </c>
    </row>
    <row r="555" spans="1:23" x14ac:dyDescent="0.25">
      <c r="A555" t="s">
        <v>490</v>
      </c>
      <c r="B555">
        <v>2006</v>
      </c>
      <c r="C555" t="s">
        <v>455</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Data_Completeness(LifeExpectancyData[[#This Row],[Life expectancy]:[Schooling]])</f>
        <v>1</v>
      </c>
    </row>
    <row r="556" spans="1:23" x14ac:dyDescent="0.25">
      <c r="A556" t="s">
        <v>490</v>
      </c>
      <c r="B556">
        <v>2005</v>
      </c>
      <c r="C556" t="s">
        <v>455</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Data_Completeness(LifeExpectancyData[[#This Row],[Life expectancy]:[Schooling]])</f>
        <v>0</v>
      </c>
    </row>
    <row r="557" spans="1:23" x14ac:dyDescent="0.25">
      <c r="A557" t="s">
        <v>490</v>
      </c>
      <c r="B557">
        <v>2004</v>
      </c>
      <c r="C557" t="s">
        <v>455</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Data_Completeness(LifeExpectancyData[[#This Row],[Life expectancy]:[Schooling]])</f>
        <v>0</v>
      </c>
    </row>
    <row r="558" spans="1:23" x14ac:dyDescent="0.25">
      <c r="A558" t="s">
        <v>490</v>
      </c>
      <c r="B558">
        <v>2003</v>
      </c>
      <c r="C558" t="s">
        <v>455</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Data_Completeness(LifeExpectancyData[[#This Row],[Life expectancy]:[Schooling]])</f>
        <v>0</v>
      </c>
    </row>
    <row r="559" spans="1:23" x14ac:dyDescent="0.25">
      <c r="A559" t="s">
        <v>490</v>
      </c>
      <c r="B559">
        <v>2002</v>
      </c>
      <c r="C559" t="s">
        <v>455</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Data_Completeness(LifeExpectancyData[[#This Row],[Life expectancy]:[Schooling]])</f>
        <v>0</v>
      </c>
    </row>
    <row r="560" spans="1:23" x14ac:dyDescent="0.25">
      <c r="A560" t="s">
        <v>490</v>
      </c>
      <c r="B560">
        <v>2001</v>
      </c>
      <c r="C560" t="s">
        <v>455</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Data_Completeness(LifeExpectancyData[[#This Row],[Life expectancy]:[Schooling]])</f>
        <v>0</v>
      </c>
    </row>
    <row r="561" spans="1:23" x14ac:dyDescent="0.25">
      <c r="A561" t="s">
        <v>490</v>
      </c>
      <c r="B561">
        <v>2000</v>
      </c>
      <c r="C561" t="s">
        <v>455</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Data_Completeness(LifeExpectancyData[[#This Row],[Life expectancy]:[Schooling]])</f>
        <v>0</v>
      </c>
    </row>
    <row r="562" spans="1:23" x14ac:dyDescent="0.25">
      <c r="A562" t="s">
        <v>491</v>
      </c>
      <c r="B562">
        <v>2015</v>
      </c>
      <c r="C562" t="s">
        <v>455</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Data_Completeness(LifeExpectancyData[[#This Row],[Life expectancy]:[Schooling]])</f>
        <v>0</v>
      </c>
    </row>
    <row r="563" spans="1:23" x14ac:dyDescent="0.25">
      <c r="A563" t="s">
        <v>491</v>
      </c>
      <c r="B563">
        <v>2014</v>
      </c>
      <c r="C563" t="s">
        <v>455</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Data_Completeness(LifeExpectancyData[[#This Row],[Life expectancy]:[Schooling]])</f>
        <v>1</v>
      </c>
    </row>
    <row r="564" spans="1:23" x14ac:dyDescent="0.25">
      <c r="A564" t="s">
        <v>491</v>
      </c>
      <c r="B564">
        <v>2013</v>
      </c>
      <c r="C564" t="s">
        <v>455</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Data_Completeness(LifeExpectancyData[[#This Row],[Life expectancy]:[Schooling]])</f>
        <v>1</v>
      </c>
    </row>
    <row r="565" spans="1:23" x14ac:dyDescent="0.25">
      <c r="A565" t="s">
        <v>491</v>
      </c>
      <c r="B565">
        <v>2012</v>
      </c>
      <c r="C565" t="s">
        <v>455</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Data_Completeness(LifeExpectancyData[[#This Row],[Life expectancy]:[Schooling]])</f>
        <v>1</v>
      </c>
    </row>
    <row r="566" spans="1:23" x14ac:dyDescent="0.25">
      <c r="A566" t="s">
        <v>491</v>
      </c>
      <c r="B566">
        <v>2011</v>
      </c>
      <c r="C566" t="s">
        <v>455</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Data_Completeness(LifeExpectancyData[[#This Row],[Life expectancy]:[Schooling]])</f>
        <v>1</v>
      </c>
    </row>
    <row r="567" spans="1:23" x14ac:dyDescent="0.25">
      <c r="A567" t="s">
        <v>491</v>
      </c>
      <c r="B567">
        <v>2010</v>
      </c>
      <c r="C567" t="s">
        <v>455</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Data_Completeness(LifeExpectancyData[[#This Row],[Life expectancy]:[Schooling]])</f>
        <v>1</v>
      </c>
    </row>
    <row r="568" spans="1:23" x14ac:dyDescent="0.25">
      <c r="A568" t="s">
        <v>491</v>
      </c>
      <c r="B568">
        <v>2009</v>
      </c>
      <c r="C568" t="s">
        <v>455</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Data_Completeness(LifeExpectancyData[[#This Row],[Life expectancy]:[Schooling]])</f>
        <v>1</v>
      </c>
    </row>
    <row r="569" spans="1:23" x14ac:dyDescent="0.25">
      <c r="A569" t="s">
        <v>491</v>
      </c>
      <c r="B569">
        <v>2008</v>
      </c>
      <c r="C569" t="s">
        <v>455</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Data_Completeness(LifeExpectancyData[[#This Row],[Life expectancy]:[Schooling]])</f>
        <v>1</v>
      </c>
    </row>
    <row r="570" spans="1:23" x14ac:dyDescent="0.25">
      <c r="A570" t="s">
        <v>491</v>
      </c>
      <c r="B570">
        <v>2007</v>
      </c>
      <c r="C570" t="s">
        <v>455</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Data_Completeness(LifeExpectancyData[[#This Row],[Life expectancy]:[Schooling]])</f>
        <v>1</v>
      </c>
    </row>
    <row r="571" spans="1:23" x14ac:dyDescent="0.25">
      <c r="A571" t="s">
        <v>491</v>
      </c>
      <c r="B571">
        <v>2006</v>
      </c>
      <c r="C571" t="s">
        <v>455</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Data_Completeness(LifeExpectancyData[[#This Row],[Life expectancy]:[Schooling]])</f>
        <v>1</v>
      </c>
    </row>
    <row r="572" spans="1:23" x14ac:dyDescent="0.25">
      <c r="A572" t="s">
        <v>491</v>
      </c>
      <c r="B572">
        <v>2005</v>
      </c>
      <c r="C572" t="s">
        <v>455</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Data_Completeness(LifeExpectancyData[[#This Row],[Life expectancy]:[Schooling]])</f>
        <v>1</v>
      </c>
    </row>
    <row r="573" spans="1:23" x14ac:dyDescent="0.25">
      <c r="A573" t="s">
        <v>491</v>
      </c>
      <c r="B573">
        <v>2004</v>
      </c>
      <c r="C573" t="s">
        <v>455</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Data_Completeness(LifeExpectancyData[[#This Row],[Life expectancy]:[Schooling]])</f>
        <v>1</v>
      </c>
    </row>
    <row r="574" spans="1:23" x14ac:dyDescent="0.25">
      <c r="A574" t="s">
        <v>491</v>
      </c>
      <c r="B574">
        <v>2003</v>
      </c>
      <c r="C574" t="s">
        <v>455</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Data_Completeness(LifeExpectancyData[[#This Row],[Life expectancy]:[Schooling]])</f>
        <v>1</v>
      </c>
    </row>
    <row r="575" spans="1:23" x14ac:dyDescent="0.25">
      <c r="A575" t="s">
        <v>491</v>
      </c>
      <c r="B575">
        <v>2002</v>
      </c>
      <c r="C575" t="s">
        <v>455</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Data_Completeness(LifeExpectancyData[[#This Row],[Life expectancy]:[Schooling]])</f>
        <v>1</v>
      </c>
    </row>
    <row r="576" spans="1:23" x14ac:dyDescent="0.25">
      <c r="A576" t="s">
        <v>491</v>
      </c>
      <c r="B576">
        <v>2001</v>
      </c>
      <c r="C576" t="s">
        <v>455</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Data_Completeness(LifeExpectancyData[[#This Row],[Life expectancy]:[Schooling]])</f>
        <v>1</v>
      </c>
    </row>
    <row r="577" spans="1:23" x14ac:dyDescent="0.25">
      <c r="A577" t="s">
        <v>491</v>
      </c>
      <c r="B577">
        <v>2000</v>
      </c>
      <c r="C577" t="s">
        <v>455</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Data_Completeness(LifeExpectancyData[[#This Row],[Life expectancy]:[Schooling]])</f>
        <v>1</v>
      </c>
    </row>
    <row r="578" spans="1:23" x14ac:dyDescent="0.25">
      <c r="A578" t="s">
        <v>492</v>
      </c>
      <c r="B578">
        <v>2015</v>
      </c>
      <c r="C578" t="s">
        <v>455</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Data_Completeness(LifeExpectancyData[[#This Row],[Life expectancy]:[Schooling]])</f>
        <v>0</v>
      </c>
    </row>
    <row r="579" spans="1:23" x14ac:dyDescent="0.25">
      <c r="A579" t="s">
        <v>492</v>
      </c>
      <c r="B579">
        <v>2014</v>
      </c>
      <c r="C579" t="s">
        <v>455</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Data_Completeness(LifeExpectancyData[[#This Row],[Life expectancy]:[Schooling]])</f>
        <v>1</v>
      </c>
    </row>
    <row r="580" spans="1:23" x14ac:dyDescent="0.25">
      <c r="A580" t="s">
        <v>492</v>
      </c>
      <c r="B580">
        <v>2013</v>
      </c>
      <c r="C580" t="s">
        <v>455</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Data_Completeness(LifeExpectancyData[[#This Row],[Life expectancy]:[Schooling]])</f>
        <v>1</v>
      </c>
    </row>
    <row r="581" spans="1:23" x14ac:dyDescent="0.25">
      <c r="A581" t="s">
        <v>492</v>
      </c>
      <c r="B581">
        <v>2012</v>
      </c>
      <c r="C581" t="s">
        <v>455</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Data_Completeness(LifeExpectancyData[[#This Row],[Life expectancy]:[Schooling]])</f>
        <v>1</v>
      </c>
    </row>
    <row r="582" spans="1:23" x14ac:dyDescent="0.25">
      <c r="A582" t="s">
        <v>492</v>
      </c>
      <c r="B582">
        <v>2011</v>
      </c>
      <c r="C582" t="s">
        <v>455</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Data_Completeness(LifeExpectancyData[[#This Row],[Life expectancy]:[Schooling]])</f>
        <v>1</v>
      </c>
    </row>
    <row r="583" spans="1:23" x14ac:dyDescent="0.25">
      <c r="A583" t="s">
        <v>492</v>
      </c>
      <c r="B583">
        <v>2010</v>
      </c>
      <c r="C583" t="s">
        <v>455</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Data_Completeness(LifeExpectancyData[[#This Row],[Life expectancy]:[Schooling]])</f>
        <v>1</v>
      </c>
    </row>
    <row r="584" spans="1:23" x14ac:dyDescent="0.25">
      <c r="A584" t="s">
        <v>492</v>
      </c>
      <c r="B584">
        <v>2009</v>
      </c>
      <c r="C584" t="s">
        <v>455</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Data_Completeness(LifeExpectancyData[[#This Row],[Life expectancy]:[Schooling]])</f>
        <v>1</v>
      </c>
    </row>
    <row r="585" spans="1:23" x14ac:dyDescent="0.25">
      <c r="A585" t="s">
        <v>492</v>
      </c>
      <c r="B585">
        <v>2008</v>
      </c>
      <c r="C585" t="s">
        <v>455</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Data_Completeness(LifeExpectancyData[[#This Row],[Life expectancy]:[Schooling]])</f>
        <v>1</v>
      </c>
    </row>
    <row r="586" spans="1:23" x14ac:dyDescent="0.25">
      <c r="A586" t="s">
        <v>492</v>
      </c>
      <c r="B586">
        <v>2007</v>
      </c>
      <c r="C586" t="s">
        <v>455</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Data_Completeness(LifeExpectancyData[[#This Row],[Life expectancy]:[Schooling]])</f>
        <v>1</v>
      </c>
    </row>
    <row r="587" spans="1:23" x14ac:dyDescent="0.25">
      <c r="A587" t="s">
        <v>492</v>
      </c>
      <c r="B587">
        <v>2006</v>
      </c>
      <c r="C587" t="s">
        <v>455</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Data_Completeness(LifeExpectancyData[[#This Row],[Life expectancy]:[Schooling]])</f>
        <v>1</v>
      </c>
    </row>
    <row r="588" spans="1:23" x14ac:dyDescent="0.25">
      <c r="A588" t="s">
        <v>492</v>
      </c>
      <c r="B588">
        <v>2005</v>
      </c>
      <c r="C588" t="s">
        <v>455</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Data_Completeness(LifeExpectancyData[[#This Row],[Life expectancy]:[Schooling]])</f>
        <v>1</v>
      </c>
    </row>
    <row r="589" spans="1:23" x14ac:dyDescent="0.25">
      <c r="A589" t="s">
        <v>492</v>
      </c>
      <c r="B589">
        <v>2004</v>
      </c>
      <c r="C589" t="s">
        <v>455</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Data_Completeness(LifeExpectancyData[[#This Row],[Life expectancy]:[Schooling]])</f>
        <v>1</v>
      </c>
    </row>
    <row r="590" spans="1:23" x14ac:dyDescent="0.25">
      <c r="A590" t="s">
        <v>492</v>
      </c>
      <c r="B590">
        <v>2003</v>
      </c>
      <c r="C590" t="s">
        <v>455</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Data_Completeness(LifeExpectancyData[[#This Row],[Life expectancy]:[Schooling]])</f>
        <v>1</v>
      </c>
    </row>
    <row r="591" spans="1:23" x14ac:dyDescent="0.25">
      <c r="A591" t="s">
        <v>492</v>
      </c>
      <c r="B591">
        <v>2002</v>
      </c>
      <c r="C591" t="s">
        <v>455</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Data_Completeness(LifeExpectancyData[[#This Row],[Life expectancy]:[Schooling]])</f>
        <v>1</v>
      </c>
    </row>
    <row r="592" spans="1:23" x14ac:dyDescent="0.25">
      <c r="A592" t="s">
        <v>492</v>
      </c>
      <c r="B592">
        <v>2001</v>
      </c>
      <c r="C592" t="s">
        <v>455</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Data_Completeness(LifeExpectancyData[[#This Row],[Life expectancy]:[Schooling]])</f>
        <v>1</v>
      </c>
    </row>
    <row r="593" spans="1:23" x14ac:dyDescent="0.25">
      <c r="A593" t="s">
        <v>492</v>
      </c>
      <c r="B593">
        <v>2000</v>
      </c>
      <c r="C593" t="s">
        <v>455</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Data_Completeness(LifeExpectancyData[[#This Row],[Life expectancy]:[Schooling]])</f>
        <v>1</v>
      </c>
    </row>
    <row r="594" spans="1:23" x14ac:dyDescent="0.25">
      <c r="A594" t="s">
        <v>493</v>
      </c>
      <c r="B594">
        <v>2015</v>
      </c>
      <c r="C594" t="s">
        <v>455</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Data_Completeness(LifeExpectancyData[[#This Row],[Life expectancy]:[Schooling]])</f>
        <v>0</v>
      </c>
    </row>
    <row r="595" spans="1:23" x14ac:dyDescent="0.25">
      <c r="A595" t="s">
        <v>493</v>
      </c>
      <c r="B595">
        <v>2014</v>
      </c>
      <c r="C595" t="s">
        <v>455</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Data_Completeness(LifeExpectancyData[[#This Row],[Life expectancy]:[Schooling]])</f>
        <v>1</v>
      </c>
    </row>
    <row r="596" spans="1:23" x14ac:dyDescent="0.25">
      <c r="A596" t="s">
        <v>493</v>
      </c>
      <c r="B596">
        <v>2013</v>
      </c>
      <c r="C596" t="s">
        <v>455</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Data_Completeness(LifeExpectancyData[[#This Row],[Life expectancy]:[Schooling]])</f>
        <v>1</v>
      </c>
    </row>
    <row r="597" spans="1:23" x14ac:dyDescent="0.25">
      <c r="A597" t="s">
        <v>493</v>
      </c>
      <c r="B597">
        <v>2012</v>
      </c>
      <c r="C597" t="s">
        <v>455</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Data_Completeness(LifeExpectancyData[[#This Row],[Life expectancy]:[Schooling]])</f>
        <v>1</v>
      </c>
    </row>
    <row r="598" spans="1:23" x14ac:dyDescent="0.25">
      <c r="A598" t="s">
        <v>493</v>
      </c>
      <c r="B598">
        <v>2011</v>
      </c>
      <c r="C598" t="s">
        <v>455</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Data_Completeness(LifeExpectancyData[[#This Row],[Life expectancy]:[Schooling]])</f>
        <v>1</v>
      </c>
    </row>
    <row r="599" spans="1:23" x14ac:dyDescent="0.25">
      <c r="A599" t="s">
        <v>493</v>
      </c>
      <c r="B599">
        <v>2010</v>
      </c>
      <c r="C599" t="s">
        <v>455</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Data_Completeness(LifeExpectancyData[[#This Row],[Life expectancy]:[Schooling]])</f>
        <v>1</v>
      </c>
    </row>
    <row r="600" spans="1:23" x14ac:dyDescent="0.25">
      <c r="A600" t="s">
        <v>493</v>
      </c>
      <c r="B600">
        <v>2009</v>
      </c>
      <c r="C600" t="s">
        <v>455</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Data_Completeness(LifeExpectancyData[[#This Row],[Life expectancy]:[Schooling]])</f>
        <v>1</v>
      </c>
    </row>
    <row r="601" spans="1:23" x14ac:dyDescent="0.25">
      <c r="A601" t="s">
        <v>493</v>
      </c>
      <c r="B601">
        <v>2008</v>
      </c>
      <c r="C601" t="s">
        <v>455</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Data_Completeness(LifeExpectancyData[[#This Row],[Life expectancy]:[Schooling]])</f>
        <v>1</v>
      </c>
    </row>
    <row r="602" spans="1:23" x14ac:dyDescent="0.25">
      <c r="A602" t="s">
        <v>493</v>
      </c>
      <c r="B602">
        <v>2007</v>
      </c>
      <c r="C602" t="s">
        <v>455</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Data_Completeness(LifeExpectancyData[[#This Row],[Life expectancy]:[Schooling]])</f>
        <v>1</v>
      </c>
    </row>
    <row r="603" spans="1:23" x14ac:dyDescent="0.25">
      <c r="A603" t="s">
        <v>493</v>
      </c>
      <c r="B603">
        <v>2006</v>
      </c>
      <c r="C603" t="s">
        <v>455</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Data_Completeness(LifeExpectancyData[[#This Row],[Life expectancy]:[Schooling]])</f>
        <v>1</v>
      </c>
    </row>
    <row r="604" spans="1:23" x14ac:dyDescent="0.25">
      <c r="A604" t="s">
        <v>493</v>
      </c>
      <c r="B604">
        <v>2005</v>
      </c>
      <c r="C604" t="s">
        <v>455</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Data_Completeness(LifeExpectancyData[[#This Row],[Life expectancy]:[Schooling]])</f>
        <v>1</v>
      </c>
    </row>
    <row r="605" spans="1:23" x14ac:dyDescent="0.25">
      <c r="A605" t="s">
        <v>493</v>
      </c>
      <c r="B605">
        <v>2004</v>
      </c>
      <c r="C605" t="s">
        <v>455</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Data_Completeness(LifeExpectancyData[[#This Row],[Life expectancy]:[Schooling]])</f>
        <v>1</v>
      </c>
    </row>
    <row r="606" spans="1:23" x14ac:dyDescent="0.25">
      <c r="A606" t="s">
        <v>493</v>
      </c>
      <c r="B606">
        <v>2003</v>
      </c>
      <c r="C606" t="s">
        <v>455</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Data_Completeness(LifeExpectancyData[[#This Row],[Life expectancy]:[Schooling]])</f>
        <v>1</v>
      </c>
    </row>
    <row r="607" spans="1:23" x14ac:dyDescent="0.25">
      <c r="A607" t="s">
        <v>493</v>
      </c>
      <c r="B607">
        <v>2002</v>
      </c>
      <c r="C607" t="s">
        <v>455</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Data_Completeness(LifeExpectancyData[[#This Row],[Life expectancy]:[Schooling]])</f>
        <v>0</v>
      </c>
    </row>
    <row r="608" spans="1:23" x14ac:dyDescent="0.25">
      <c r="A608" t="s">
        <v>493</v>
      </c>
      <c r="B608">
        <v>2001</v>
      </c>
      <c r="C608" t="s">
        <v>455</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Data_Completeness(LifeExpectancyData[[#This Row],[Life expectancy]:[Schooling]])</f>
        <v>0</v>
      </c>
    </row>
    <row r="609" spans="1:23" x14ac:dyDescent="0.25">
      <c r="A609" t="s">
        <v>493</v>
      </c>
      <c r="B609">
        <v>2000</v>
      </c>
      <c r="C609" t="s">
        <v>455</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Data_Completeness(LifeExpectancyData[[#This Row],[Life expectancy]:[Schooling]])</f>
        <v>0</v>
      </c>
    </row>
    <row r="610" spans="1:23" x14ac:dyDescent="0.25">
      <c r="A610" t="s">
        <v>494</v>
      </c>
      <c r="B610">
        <v>2015</v>
      </c>
      <c r="C610" t="s">
        <v>455</v>
      </c>
      <c r="D610">
        <v>64.7</v>
      </c>
      <c r="E610">
        <v>267</v>
      </c>
      <c r="F610">
        <v>7</v>
      </c>
      <c r="H610">
        <v>0</v>
      </c>
      <c r="I610">
        <v>8</v>
      </c>
      <c r="J610">
        <v>1359</v>
      </c>
      <c r="K610">
        <v>27.4</v>
      </c>
      <c r="L610">
        <v>10</v>
      </c>
      <c r="M610">
        <v>8</v>
      </c>
      <c r="O610">
        <v>8</v>
      </c>
      <c r="P610">
        <v>2.8</v>
      </c>
      <c r="S610">
        <v>7.5</v>
      </c>
      <c r="T610">
        <v>7.1</v>
      </c>
      <c r="U610">
        <v>0.59</v>
      </c>
      <c r="V610">
        <v>11.1</v>
      </c>
      <c r="W610" t="b">
        <f>Data_Completeness(LifeExpectancyData[[#This Row],[Life expectancy]:[Schooling]])</f>
        <v>0</v>
      </c>
    </row>
    <row r="611" spans="1:23" x14ac:dyDescent="0.25">
      <c r="A611" t="s">
        <v>494</v>
      </c>
      <c r="B611">
        <v>2014</v>
      </c>
      <c r="C611" t="s">
        <v>455</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Data_Completeness(LifeExpectancyData[[#This Row],[Life expectancy]:[Schooling]])</f>
        <v>0</v>
      </c>
    </row>
    <row r="612" spans="1:23" x14ac:dyDescent="0.25">
      <c r="A612" t="s">
        <v>494</v>
      </c>
      <c r="B612">
        <v>2013</v>
      </c>
      <c r="C612" t="s">
        <v>455</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Data_Completeness(LifeExpectancyData[[#This Row],[Life expectancy]:[Schooling]])</f>
        <v>0</v>
      </c>
    </row>
    <row r="613" spans="1:23" x14ac:dyDescent="0.25">
      <c r="A613" t="s">
        <v>494</v>
      </c>
      <c r="B613">
        <v>2012</v>
      </c>
      <c r="C613" t="s">
        <v>455</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Data_Completeness(LifeExpectancyData[[#This Row],[Life expectancy]:[Schooling]])</f>
        <v>0</v>
      </c>
    </row>
    <row r="614" spans="1:23" x14ac:dyDescent="0.25">
      <c r="A614" t="s">
        <v>494</v>
      </c>
      <c r="B614">
        <v>2011</v>
      </c>
      <c r="C614" t="s">
        <v>455</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Data_Completeness(LifeExpectancyData[[#This Row],[Life expectancy]:[Schooling]])</f>
        <v>0</v>
      </c>
    </row>
    <row r="615" spans="1:23" x14ac:dyDescent="0.25">
      <c r="A615" t="s">
        <v>494</v>
      </c>
      <c r="B615">
        <v>2010</v>
      </c>
      <c r="C615" t="s">
        <v>455</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Data_Completeness(LifeExpectancyData[[#This Row],[Life expectancy]:[Schooling]])</f>
        <v>0</v>
      </c>
    </row>
    <row r="616" spans="1:23" x14ac:dyDescent="0.25">
      <c r="A616" t="s">
        <v>494</v>
      </c>
      <c r="B616">
        <v>2009</v>
      </c>
      <c r="C616" t="s">
        <v>455</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Data_Completeness(LifeExpectancyData[[#This Row],[Life expectancy]:[Schooling]])</f>
        <v>0</v>
      </c>
    </row>
    <row r="617" spans="1:23" x14ac:dyDescent="0.25">
      <c r="A617" t="s">
        <v>494</v>
      </c>
      <c r="B617">
        <v>2008</v>
      </c>
      <c r="C617" t="s">
        <v>455</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Data_Completeness(LifeExpectancyData[[#This Row],[Life expectancy]:[Schooling]])</f>
        <v>0</v>
      </c>
    </row>
    <row r="618" spans="1:23" x14ac:dyDescent="0.25">
      <c r="A618" t="s">
        <v>494</v>
      </c>
      <c r="B618">
        <v>2007</v>
      </c>
      <c r="C618" t="s">
        <v>455</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Data_Completeness(LifeExpectancyData[[#This Row],[Life expectancy]:[Schooling]])</f>
        <v>0</v>
      </c>
    </row>
    <row r="619" spans="1:23" x14ac:dyDescent="0.25">
      <c r="A619" t="s">
        <v>494</v>
      </c>
      <c r="B619">
        <v>2006</v>
      </c>
      <c r="C619" t="s">
        <v>455</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Data_Completeness(LifeExpectancyData[[#This Row],[Life expectancy]:[Schooling]])</f>
        <v>0</v>
      </c>
    </row>
    <row r="620" spans="1:23" x14ac:dyDescent="0.25">
      <c r="A620" t="s">
        <v>494</v>
      </c>
      <c r="B620">
        <v>2005</v>
      </c>
      <c r="C620" t="s">
        <v>455</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Data_Completeness(LifeExpectancyData[[#This Row],[Life expectancy]:[Schooling]])</f>
        <v>0</v>
      </c>
    </row>
    <row r="621" spans="1:23" x14ac:dyDescent="0.25">
      <c r="A621" t="s">
        <v>494</v>
      </c>
      <c r="B621">
        <v>2004</v>
      </c>
      <c r="C621" t="s">
        <v>455</v>
      </c>
      <c r="D621">
        <v>54.1</v>
      </c>
      <c r="E621">
        <v>48</v>
      </c>
      <c r="F621">
        <v>9</v>
      </c>
      <c r="G621">
        <v>2.58</v>
      </c>
      <c r="H621">
        <v>0</v>
      </c>
      <c r="J621">
        <v>3524</v>
      </c>
      <c r="K621">
        <v>21.2</v>
      </c>
      <c r="L621">
        <v>13</v>
      </c>
      <c r="M621">
        <v>67</v>
      </c>
      <c r="N621">
        <v>2.56</v>
      </c>
      <c r="O621">
        <v>67</v>
      </c>
      <c r="P621">
        <v>6.3</v>
      </c>
      <c r="S621">
        <v>9</v>
      </c>
      <c r="T621">
        <v>8.6</v>
      </c>
      <c r="U621">
        <v>0.497</v>
      </c>
      <c r="V621">
        <v>9.1999999999999993</v>
      </c>
      <c r="W621" t="b">
        <f>Data_Completeness(LifeExpectancyData[[#This Row],[Life expectancy]:[Schooling]])</f>
        <v>0</v>
      </c>
    </row>
    <row r="622" spans="1:23" x14ac:dyDescent="0.25">
      <c r="A622" t="s">
        <v>494</v>
      </c>
      <c r="B622">
        <v>2003</v>
      </c>
      <c r="C622" t="s">
        <v>455</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Data_Completeness(LifeExpectancyData[[#This Row],[Life expectancy]:[Schooling]])</f>
        <v>0</v>
      </c>
    </row>
    <row r="623" spans="1:23" x14ac:dyDescent="0.25">
      <c r="A623" t="s">
        <v>494</v>
      </c>
      <c r="B623">
        <v>2002</v>
      </c>
      <c r="C623" t="s">
        <v>455</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Data_Completeness(LifeExpectancyData[[#This Row],[Life expectancy]:[Schooling]])</f>
        <v>0</v>
      </c>
    </row>
    <row r="624" spans="1:23" x14ac:dyDescent="0.25">
      <c r="A624" t="s">
        <v>494</v>
      </c>
      <c r="B624">
        <v>2001</v>
      </c>
      <c r="C624" t="s">
        <v>455</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Data_Completeness(LifeExpectancyData[[#This Row],[Life expectancy]:[Schooling]])</f>
        <v>0</v>
      </c>
    </row>
    <row r="625" spans="1:23" x14ac:dyDescent="0.25">
      <c r="A625" t="s">
        <v>494</v>
      </c>
      <c r="B625">
        <v>2000</v>
      </c>
      <c r="C625" t="s">
        <v>455</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Data_Completeness(LifeExpectancyData[[#This Row],[Life expectancy]:[Schooling]])</f>
        <v>0</v>
      </c>
    </row>
    <row r="626" spans="1:23" x14ac:dyDescent="0.25">
      <c r="A626" t="s">
        <v>495</v>
      </c>
      <c r="B626">
        <v>2013</v>
      </c>
      <c r="C626" t="s">
        <v>455</v>
      </c>
      <c r="F626">
        <v>0</v>
      </c>
      <c r="G626">
        <v>0.01</v>
      </c>
      <c r="H626">
        <v>0</v>
      </c>
      <c r="I626">
        <v>98</v>
      </c>
      <c r="J626">
        <v>0</v>
      </c>
      <c r="K626">
        <v>82.8</v>
      </c>
      <c r="L626">
        <v>0</v>
      </c>
      <c r="M626">
        <v>98</v>
      </c>
      <c r="N626">
        <v>3.58</v>
      </c>
      <c r="O626">
        <v>98</v>
      </c>
      <c r="P626">
        <v>0.1</v>
      </c>
      <c r="S626">
        <v>0.1</v>
      </c>
      <c r="T626">
        <v>0.1</v>
      </c>
      <c r="W626" t="b">
        <f>Data_Completeness(LifeExpectancyData[[#This Row],[Life expectancy]:[Schooling]])</f>
        <v>0</v>
      </c>
    </row>
    <row r="627" spans="1:23" x14ac:dyDescent="0.25">
      <c r="A627" t="s">
        <v>496</v>
      </c>
      <c r="B627">
        <v>2015</v>
      </c>
      <c r="C627" t="s">
        <v>455</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Data_Completeness(LifeExpectancyData[[#This Row],[Life expectancy]:[Schooling]])</f>
        <v>0</v>
      </c>
    </row>
    <row r="628" spans="1:23" x14ac:dyDescent="0.25">
      <c r="A628" t="s">
        <v>496</v>
      </c>
      <c r="B628">
        <v>2014</v>
      </c>
      <c r="C628" t="s">
        <v>455</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Data_Completeness(LifeExpectancyData[[#This Row],[Life expectancy]:[Schooling]])</f>
        <v>1</v>
      </c>
    </row>
    <row r="629" spans="1:23" x14ac:dyDescent="0.25">
      <c r="A629" t="s">
        <v>496</v>
      </c>
      <c r="B629">
        <v>2013</v>
      </c>
      <c r="C629" t="s">
        <v>455</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Data_Completeness(LifeExpectancyData[[#This Row],[Life expectancy]:[Schooling]])</f>
        <v>1</v>
      </c>
    </row>
    <row r="630" spans="1:23" x14ac:dyDescent="0.25">
      <c r="A630" t="s">
        <v>496</v>
      </c>
      <c r="B630">
        <v>2012</v>
      </c>
      <c r="C630" t="s">
        <v>455</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Data_Completeness(LifeExpectancyData[[#This Row],[Life expectancy]:[Schooling]])</f>
        <v>1</v>
      </c>
    </row>
    <row r="631" spans="1:23" x14ac:dyDescent="0.25">
      <c r="A631" t="s">
        <v>496</v>
      </c>
      <c r="B631">
        <v>2011</v>
      </c>
      <c r="C631" t="s">
        <v>455</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Data_Completeness(LifeExpectancyData[[#This Row],[Life expectancy]:[Schooling]])</f>
        <v>1</v>
      </c>
    </row>
    <row r="632" spans="1:23" x14ac:dyDescent="0.25">
      <c r="A632" t="s">
        <v>496</v>
      </c>
      <c r="B632">
        <v>2010</v>
      </c>
      <c r="C632" t="s">
        <v>455</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Data_Completeness(LifeExpectancyData[[#This Row],[Life expectancy]:[Schooling]])</f>
        <v>1</v>
      </c>
    </row>
    <row r="633" spans="1:23" x14ac:dyDescent="0.25">
      <c r="A633" t="s">
        <v>496</v>
      </c>
      <c r="B633">
        <v>2009</v>
      </c>
      <c r="C633" t="s">
        <v>455</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Data_Completeness(LifeExpectancyData[[#This Row],[Life expectancy]:[Schooling]])</f>
        <v>1</v>
      </c>
    </row>
    <row r="634" spans="1:23" x14ac:dyDescent="0.25">
      <c r="A634" t="s">
        <v>496</v>
      </c>
      <c r="B634">
        <v>2008</v>
      </c>
      <c r="C634" t="s">
        <v>455</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Data_Completeness(LifeExpectancyData[[#This Row],[Life expectancy]:[Schooling]])</f>
        <v>1</v>
      </c>
    </row>
    <row r="635" spans="1:23" x14ac:dyDescent="0.25">
      <c r="A635" t="s">
        <v>496</v>
      </c>
      <c r="B635">
        <v>2007</v>
      </c>
      <c r="C635" t="s">
        <v>455</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Data_Completeness(LifeExpectancyData[[#This Row],[Life expectancy]:[Schooling]])</f>
        <v>1</v>
      </c>
    </row>
    <row r="636" spans="1:23" x14ac:dyDescent="0.25">
      <c r="A636" t="s">
        <v>496</v>
      </c>
      <c r="B636">
        <v>2006</v>
      </c>
      <c r="C636" t="s">
        <v>455</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Data_Completeness(LifeExpectancyData[[#This Row],[Life expectancy]:[Schooling]])</f>
        <v>1</v>
      </c>
    </row>
    <row r="637" spans="1:23" x14ac:dyDescent="0.25">
      <c r="A637" t="s">
        <v>496</v>
      </c>
      <c r="B637">
        <v>2005</v>
      </c>
      <c r="C637" t="s">
        <v>455</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Data_Completeness(LifeExpectancyData[[#This Row],[Life expectancy]:[Schooling]])</f>
        <v>1</v>
      </c>
    </row>
    <row r="638" spans="1:23" x14ac:dyDescent="0.25">
      <c r="A638" t="s">
        <v>496</v>
      </c>
      <c r="B638">
        <v>2004</v>
      </c>
      <c r="C638" t="s">
        <v>455</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Data_Completeness(LifeExpectancyData[[#This Row],[Life expectancy]:[Schooling]])</f>
        <v>1</v>
      </c>
    </row>
    <row r="639" spans="1:23" x14ac:dyDescent="0.25">
      <c r="A639" t="s">
        <v>496</v>
      </c>
      <c r="B639">
        <v>2003</v>
      </c>
      <c r="C639" t="s">
        <v>455</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Data_Completeness(LifeExpectancyData[[#This Row],[Life expectancy]:[Schooling]])</f>
        <v>1</v>
      </c>
    </row>
    <row r="640" spans="1:23" x14ac:dyDescent="0.25">
      <c r="A640" t="s">
        <v>496</v>
      </c>
      <c r="B640">
        <v>2002</v>
      </c>
      <c r="C640" t="s">
        <v>455</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Data_Completeness(LifeExpectancyData[[#This Row],[Life expectancy]:[Schooling]])</f>
        <v>1</v>
      </c>
    </row>
    <row r="641" spans="1:23" x14ac:dyDescent="0.25">
      <c r="A641" t="s">
        <v>496</v>
      </c>
      <c r="B641">
        <v>2001</v>
      </c>
      <c r="C641" t="s">
        <v>455</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Data_Completeness(LifeExpectancyData[[#This Row],[Life expectancy]:[Schooling]])</f>
        <v>1</v>
      </c>
    </row>
    <row r="642" spans="1:23" x14ac:dyDescent="0.25">
      <c r="A642" t="s">
        <v>496</v>
      </c>
      <c r="B642">
        <v>2000</v>
      </c>
      <c r="C642" t="s">
        <v>455</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Data_Completeness(LifeExpectancyData[[#This Row],[Life expectancy]:[Schooling]])</f>
        <v>1</v>
      </c>
    </row>
    <row r="643" spans="1:23" x14ac:dyDescent="0.25">
      <c r="A643" t="s">
        <v>497</v>
      </c>
      <c r="B643">
        <v>2015</v>
      </c>
      <c r="C643" t="s">
        <v>463</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Data_Completeness(LifeExpectancyData[[#This Row],[Life expectancy]:[Schooling]])</f>
        <v>0</v>
      </c>
    </row>
    <row r="644" spans="1:23" x14ac:dyDescent="0.25">
      <c r="A644" t="s">
        <v>497</v>
      </c>
      <c r="B644">
        <v>2014</v>
      </c>
      <c r="C644" t="s">
        <v>463</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Data_Completeness(LifeExpectancyData[[#This Row],[Life expectancy]:[Schooling]])</f>
        <v>1</v>
      </c>
    </row>
    <row r="645" spans="1:23" x14ac:dyDescent="0.25">
      <c r="A645" t="s">
        <v>497</v>
      </c>
      <c r="B645">
        <v>2013</v>
      </c>
      <c r="C645" t="s">
        <v>463</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Data_Completeness(LifeExpectancyData[[#This Row],[Life expectancy]:[Schooling]])</f>
        <v>1</v>
      </c>
    </row>
    <row r="646" spans="1:23" x14ac:dyDescent="0.25">
      <c r="A646" t="s">
        <v>497</v>
      </c>
      <c r="B646">
        <v>2012</v>
      </c>
      <c r="C646" t="s">
        <v>463</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Data_Completeness(LifeExpectancyData[[#This Row],[Life expectancy]:[Schooling]])</f>
        <v>1</v>
      </c>
    </row>
    <row r="647" spans="1:23" x14ac:dyDescent="0.25">
      <c r="A647" t="s">
        <v>497</v>
      </c>
      <c r="B647">
        <v>2011</v>
      </c>
      <c r="C647" t="s">
        <v>463</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Data_Completeness(LifeExpectancyData[[#This Row],[Life expectancy]:[Schooling]])</f>
        <v>1</v>
      </c>
    </row>
    <row r="648" spans="1:23" x14ac:dyDescent="0.25">
      <c r="A648" t="s">
        <v>497</v>
      </c>
      <c r="B648">
        <v>2010</v>
      </c>
      <c r="C648" t="s">
        <v>463</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Data_Completeness(LifeExpectancyData[[#This Row],[Life expectancy]:[Schooling]])</f>
        <v>1</v>
      </c>
    </row>
    <row r="649" spans="1:23" x14ac:dyDescent="0.25">
      <c r="A649" t="s">
        <v>497</v>
      </c>
      <c r="B649">
        <v>2009</v>
      </c>
      <c r="C649" t="s">
        <v>463</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Data_Completeness(LifeExpectancyData[[#This Row],[Life expectancy]:[Schooling]])</f>
        <v>1</v>
      </c>
    </row>
    <row r="650" spans="1:23" x14ac:dyDescent="0.25">
      <c r="A650" t="s">
        <v>497</v>
      </c>
      <c r="B650">
        <v>2008</v>
      </c>
      <c r="C650" t="s">
        <v>463</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Data_Completeness(LifeExpectancyData[[#This Row],[Life expectancy]:[Schooling]])</f>
        <v>1</v>
      </c>
    </row>
    <row r="651" spans="1:23" x14ac:dyDescent="0.25">
      <c r="A651" t="s">
        <v>497</v>
      </c>
      <c r="B651">
        <v>2007</v>
      </c>
      <c r="C651" t="s">
        <v>463</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Data_Completeness(LifeExpectancyData[[#This Row],[Life expectancy]:[Schooling]])</f>
        <v>1</v>
      </c>
    </row>
    <row r="652" spans="1:23" x14ac:dyDescent="0.25">
      <c r="A652" t="s">
        <v>497</v>
      </c>
      <c r="B652">
        <v>2006</v>
      </c>
      <c r="C652" t="s">
        <v>463</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Data_Completeness(LifeExpectancyData[[#This Row],[Life expectancy]:[Schooling]])</f>
        <v>0</v>
      </c>
    </row>
    <row r="653" spans="1:23" x14ac:dyDescent="0.25">
      <c r="A653" t="s">
        <v>497</v>
      </c>
      <c r="B653">
        <v>2005</v>
      </c>
      <c r="C653" t="s">
        <v>463</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Data_Completeness(LifeExpectancyData[[#This Row],[Life expectancy]:[Schooling]])</f>
        <v>0</v>
      </c>
    </row>
    <row r="654" spans="1:23" x14ac:dyDescent="0.25">
      <c r="A654" t="s">
        <v>497</v>
      </c>
      <c r="B654">
        <v>2004</v>
      </c>
      <c r="C654" t="s">
        <v>463</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Data_Completeness(LifeExpectancyData[[#This Row],[Life expectancy]:[Schooling]])</f>
        <v>0</v>
      </c>
    </row>
    <row r="655" spans="1:23" x14ac:dyDescent="0.25">
      <c r="A655" t="s">
        <v>497</v>
      </c>
      <c r="B655">
        <v>2003</v>
      </c>
      <c r="C655" t="s">
        <v>463</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Data_Completeness(LifeExpectancyData[[#This Row],[Life expectancy]:[Schooling]])</f>
        <v>0</v>
      </c>
    </row>
    <row r="656" spans="1:23" x14ac:dyDescent="0.25">
      <c r="A656" t="s">
        <v>497</v>
      </c>
      <c r="B656">
        <v>2002</v>
      </c>
      <c r="C656" t="s">
        <v>463</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Data_Completeness(LifeExpectancyData[[#This Row],[Life expectancy]:[Schooling]])</f>
        <v>0</v>
      </c>
    </row>
    <row r="657" spans="1:23" x14ac:dyDescent="0.25">
      <c r="A657" t="s">
        <v>497</v>
      </c>
      <c r="B657">
        <v>2001</v>
      </c>
      <c r="C657" t="s">
        <v>463</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Data_Completeness(LifeExpectancyData[[#This Row],[Life expectancy]:[Schooling]])</f>
        <v>0</v>
      </c>
    </row>
    <row r="658" spans="1:23" x14ac:dyDescent="0.25">
      <c r="A658" t="s">
        <v>497</v>
      </c>
      <c r="B658">
        <v>2000</v>
      </c>
      <c r="C658" t="s">
        <v>463</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Data_Completeness(LifeExpectancyData[[#This Row],[Life expectancy]:[Schooling]])</f>
        <v>0</v>
      </c>
    </row>
    <row r="659" spans="1:23" x14ac:dyDescent="0.25">
      <c r="A659" t="s">
        <v>498</v>
      </c>
      <c r="B659">
        <v>2015</v>
      </c>
      <c r="C659" t="s">
        <v>455</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Data_Completeness(LifeExpectancyData[[#This Row],[Life expectancy]:[Schooling]])</f>
        <v>0</v>
      </c>
    </row>
    <row r="660" spans="1:23" x14ac:dyDescent="0.25">
      <c r="A660" t="s">
        <v>498</v>
      </c>
      <c r="B660">
        <v>2014</v>
      </c>
      <c r="C660" t="s">
        <v>455</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Data_Completeness(LifeExpectancyData[[#This Row],[Life expectancy]:[Schooling]])</f>
        <v>0</v>
      </c>
    </row>
    <row r="661" spans="1:23" x14ac:dyDescent="0.25">
      <c r="A661" t="s">
        <v>498</v>
      </c>
      <c r="B661">
        <v>2013</v>
      </c>
      <c r="C661" t="s">
        <v>455</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Data_Completeness(LifeExpectancyData[[#This Row],[Life expectancy]:[Schooling]])</f>
        <v>0</v>
      </c>
    </row>
    <row r="662" spans="1:23" x14ac:dyDescent="0.25">
      <c r="A662" t="s">
        <v>498</v>
      </c>
      <c r="B662">
        <v>2012</v>
      </c>
      <c r="C662" t="s">
        <v>455</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Data_Completeness(LifeExpectancyData[[#This Row],[Life expectancy]:[Schooling]])</f>
        <v>0</v>
      </c>
    </row>
    <row r="663" spans="1:23" x14ac:dyDescent="0.25">
      <c r="A663" t="s">
        <v>498</v>
      </c>
      <c r="B663">
        <v>2011</v>
      </c>
      <c r="C663" t="s">
        <v>455</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Data_Completeness(LifeExpectancyData[[#This Row],[Life expectancy]:[Schooling]])</f>
        <v>0</v>
      </c>
    </row>
    <row r="664" spans="1:23" x14ac:dyDescent="0.25">
      <c r="A664" t="s">
        <v>498</v>
      </c>
      <c r="B664">
        <v>2010</v>
      </c>
      <c r="C664" t="s">
        <v>455</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Data_Completeness(LifeExpectancyData[[#This Row],[Life expectancy]:[Schooling]])</f>
        <v>0</v>
      </c>
    </row>
    <row r="665" spans="1:23" x14ac:dyDescent="0.25">
      <c r="A665" t="s">
        <v>498</v>
      </c>
      <c r="B665">
        <v>2009</v>
      </c>
      <c r="C665" t="s">
        <v>455</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Data_Completeness(LifeExpectancyData[[#This Row],[Life expectancy]:[Schooling]])</f>
        <v>0</v>
      </c>
    </row>
    <row r="666" spans="1:23" x14ac:dyDescent="0.25">
      <c r="A666" t="s">
        <v>498</v>
      </c>
      <c r="B666">
        <v>2008</v>
      </c>
      <c r="C666" t="s">
        <v>455</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Data_Completeness(LifeExpectancyData[[#This Row],[Life expectancy]:[Schooling]])</f>
        <v>0</v>
      </c>
    </row>
    <row r="667" spans="1:23" x14ac:dyDescent="0.25">
      <c r="A667" t="s">
        <v>498</v>
      </c>
      <c r="B667">
        <v>2007</v>
      </c>
      <c r="C667" t="s">
        <v>455</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Data_Completeness(LifeExpectancyData[[#This Row],[Life expectancy]:[Schooling]])</f>
        <v>0</v>
      </c>
    </row>
    <row r="668" spans="1:23" x14ac:dyDescent="0.25">
      <c r="A668" t="s">
        <v>498</v>
      </c>
      <c r="B668">
        <v>2006</v>
      </c>
      <c r="C668" t="s">
        <v>455</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Data_Completeness(LifeExpectancyData[[#This Row],[Life expectancy]:[Schooling]])</f>
        <v>0</v>
      </c>
    </row>
    <row r="669" spans="1:23" x14ac:dyDescent="0.25">
      <c r="A669" t="s">
        <v>498</v>
      </c>
      <c r="B669">
        <v>2005</v>
      </c>
      <c r="C669" t="s">
        <v>455</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Data_Completeness(LifeExpectancyData[[#This Row],[Life expectancy]:[Schooling]])</f>
        <v>0</v>
      </c>
    </row>
    <row r="670" spans="1:23" x14ac:dyDescent="0.25">
      <c r="A670" t="s">
        <v>498</v>
      </c>
      <c r="B670">
        <v>2004</v>
      </c>
      <c r="C670" t="s">
        <v>455</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Data_Completeness(LifeExpectancyData[[#This Row],[Life expectancy]:[Schooling]])</f>
        <v>0</v>
      </c>
    </row>
    <row r="671" spans="1:23" x14ac:dyDescent="0.25">
      <c r="A671" t="s">
        <v>498</v>
      </c>
      <c r="B671">
        <v>2003</v>
      </c>
      <c r="C671" t="s">
        <v>455</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Data_Completeness(LifeExpectancyData[[#This Row],[Life expectancy]:[Schooling]])</f>
        <v>0</v>
      </c>
    </row>
    <row r="672" spans="1:23" x14ac:dyDescent="0.25">
      <c r="A672" t="s">
        <v>498</v>
      </c>
      <c r="B672">
        <v>2002</v>
      </c>
      <c r="C672" t="s">
        <v>455</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Data_Completeness(LifeExpectancyData[[#This Row],[Life expectancy]:[Schooling]])</f>
        <v>0</v>
      </c>
    </row>
    <row r="673" spans="1:23" x14ac:dyDescent="0.25">
      <c r="A673" t="s">
        <v>498</v>
      </c>
      <c r="B673">
        <v>2001</v>
      </c>
      <c r="C673" t="s">
        <v>455</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Data_Completeness(LifeExpectancyData[[#This Row],[Life expectancy]:[Schooling]])</f>
        <v>0</v>
      </c>
    </row>
    <row r="674" spans="1:23" x14ac:dyDescent="0.25">
      <c r="A674" t="s">
        <v>498</v>
      </c>
      <c r="B674">
        <v>2000</v>
      </c>
      <c r="C674" t="s">
        <v>455</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Data_Completeness(LifeExpectancyData[[#This Row],[Life expectancy]:[Schooling]])</f>
        <v>0</v>
      </c>
    </row>
    <row r="675" spans="1:23" x14ac:dyDescent="0.25">
      <c r="A675" t="s">
        <v>499</v>
      </c>
      <c r="B675">
        <v>2015</v>
      </c>
      <c r="C675" t="s">
        <v>463</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Data_Completeness(LifeExpectancyData[[#This Row],[Life expectancy]:[Schooling]])</f>
        <v>0</v>
      </c>
    </row>
    <row r="676" spans="1:23" x14ac:dyDescent="0.25">
      <c r="A676" t="s">
        <v>499</v>
      </c>
      <c r="B676">
        <v>2014</v>
      </c>
      <c r="C676" t="s">
        <v>463</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Data_Completeness(LifeExpectancyData[[#This Row],[Life expectancy]:[Schooling]])</f>
        <v>1</v>
      </c>
    </row>
    <row r="677" spans="1:23" x14ac:dyDescent="0.25">
      <c r="A677" t="s">
        <v>499</v>
      </c>
      <c r="B677">
        <v>2013</v>
      </c>
      <c r="C677" t="s">
        <v>463</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Data_Completeness(LifeExpectancyData[[#This Row],[Life expectancy]:[Schooling]])</f>
        <v>1</v>
      </c>
    </row>
    <row r="678" spans="1:23" x14ac:dyDescent="0.25">
      <c r="A678" t="s">
        <v>499</v>
      </c>
      <c r="B678">
        <v>2012</v>
      </c>
      <c r="C678" t="s">
        <v>463</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Data_Completeness(LifeExpectancyData[[#This Row],[Life expectancy]:[Schooling]])</f>
        <v>1</v>
      </c>
    </row>
    <row r="679" spans="1:23" x14ac:dyDescent="0.25">
      <c r="A679" t="s">
        <v>499</v>
      </c>
      <c r="B679">
        <v>2011</v>
      </c>
      <c r="C679" t="s">
        <v>463</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Data_Completeness(LifeExpectancyData[[#This Row],[Life expectancy]:[Schooling]])</f>
        <v>1</v>
      </c>
    </row>
    <row r="680" spans="1:23" x14ac:dyDescent="0.25">
      <c r="A680" t="s">
        <v>499</v>
      </c>
      <c r="B680">
        <v>2010</v>
      </c>
      <c r="C680" t="s">
        <v>463</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Data_Completeness(LifeExpectancyData[[#This Row],[Life expectancy]:[Schooling]])</f>
        <v>1</v>
      </c>
    </row>
    <row r="681" spans="1:23" x14ac:dyDescent="0.25">
      <c r="A681" t="s">
        <v>499</v>
      </c>
      <c r="B681">
        <v>2009</v>
      </c>
      <c r="C681" t="s">
        <v>463</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Data_Completeness(LifeExpectancyData[[#This Row],[Life expectancy]:[Schooling]])</f>
        <v>1</v>
      </c>
    </row>
    <row r="682" spans="1:23" x14ac:dyDescent="0.25">
      <c r="A682" t="s">
        <v>499</v>
      </c>
      <c r="B682">
        <v>2008</v>
      </c>
      <c r="C682" t="s">
        <v>463</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Data_Completeness(LifeExpectancyData[[#This Row],[Life expectancy]:[Schooling]])</f>
        <v>1</v>
      </c>
    </row>
    <row r="683" spans="1:23" x14ac:dyDescent="0.25">
      <c r="A683" t="s">
        <v>499</v>
      </c>
      <c r="B683">
        <v>2007</v>
      </c>
      <c r="C683" t="s">
        <v>463</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Data_Completeness(LifeExpectancyData[[#This Row],[Life expectancy]:[Schooling]])</f>
        <v>1</v>
      </c>
    </row>
    <row r="684" spans="1:23" x14ac:dyDescent="0.25">
      <c r="A684" t="s">
        <v>499</v>
      </c>
      <c r="B684">
        <v>2006</v>
      </c>
      <c r="C684" t="s">
        <v>463</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Data_Completeness(LifeExpectancyData[[#This Row],[Life expectancy]:[Schooling]])</f>
        <v>1</v>
      </c>
    </row>
    <row r="685" spans="1:23" x14ac:dyDescent="0.25">
      <c r="A685" t="s">
        <v>499</v>
      </c>
      <c r="B685">
        <v>2005</v>
      </c>
      <c r="C685" t="s">
        <v>463</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Data_Completeness(LifeExpectancyData[[#This Row],[Life expectancy]:[Schooling]])</f>
        <v>1</v>
      </c>
    </row>
    <row r="686" spans="1:23" x14ac:dyDescent="0.25">
      <c r="A686" t="s">
        <v>499</v>
      </c>
      <c r="B686">
        <v>2004</v>
      </c>
      <c r="C686" t="s">
        <v>463</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Data_Completeness(LifeExpectancyData[[#This Row],[Life expectancy]:[Schooling]])</f>
        <v>1</v>
      </c>
    </row>
    <row r="687" spans="1:23" x14ac:dyDescent="0.25">
      <c r="A687" t="s">
        <v>499</v>
      </c>
      <c r="B687">
        <v>2003</v>
      </c>
      <c r="C687" t="s">
        <v>463</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Data_Completeness(LifeExpectancyData[[#This Row],[Life expectancy]:[Schooling]])</f>
        <v>1</v>
      </c>
    </row>
    <row r="688" spans="1:23" x14ac:dyDescent="0.25">
      <c r="A688" t="s">
        <v>499</v>
      </c>
      <c r="B688">
        <v>2002</v>
      </c>
      <c r="C688" t="s">
        <v>463</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Data_Completeness(LifeExpectancyData[[#This Row],[Life expectancy]:[Schooling]])</f>
        <v>1</v>
      </c>
    </row>
    <row r="689" spans="1:23" x14ac:dyDescent="0.25">
      <c r="A689" t="s">
        <v>499</v>
      </c>
      <c r="B689">
        <v>2001</v>
      </c>
      <c r="C689" t="s">
        <v>463</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Data_Completeness(LifeExpectancyData[[#This Row],[Life expectancy]:[Schooling]])</f>
        <v>1</v>
      </c>
    </row>
    <row r="690" spans="1:23" x14ac:dyDescent="0.25">
      <c r="A690" t="s">
        <v>499</v>
      </c>
      <c r="B690">
        <v>2000</v>
      </c>
      <c r="C690" t="s">
        <v>463</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Data_Completeness(LifeExpectancyData[[#This Row],[Life expectancy]:[Schooling]])</f>
        <v>1</v>
      </c>
    </row>
    <row r="691" spans="1:23" x14ac:dyDescent="0.25">
      <c r="A691" t="s">
        <v>500</v>
      </c>
      <c r="B691">
        <v>2015</v>
      </c>
      <c r="C691" t="s">
        <v>463</v>
      </c>
      <c r="D691">
        <v>78.8</v>
      </c>
      <c r="E691">
        <v>86</v>
      </c>
      <c r="F691">
        <v>0</v>
      </c>
      <c r="H691">
        <v>0</v>
      </c>
      <c r="I691">
        <v>97</v>
      </c>
      <c r="J691">
        <v>9</v>
      </c>
      <c r="K691">
        <v>66.099999999999994</v>
      </c>
      <c r="L691">
        <v>0</v>
      </c>
      <c r="M691">
        <v>97</v>
      </c>
      <c r="O691">
        <v>97</v>
      </c>
      <c r="P691">
        <v>0.1</v>
      </c>
      <c r="S691">
        <v>1.8</v>
      </c>
      <c r="T691">
        <v>1.8</v>
      </c>
      <c r="W691" t="b">
        <f>Data_Completeness(LifeExpectancyData[[#This Row],[Life expectancy]:[Schooling]])</f>
        <v>0</v>
      </c>
    </row>
    <row r="692" spans="1:23" x14ac:dyDescent="0.25">
      <c r="A692" t="s">
        <v>500</v>
      </c>
      <c r="B692">
        <v>2014</v>
      </c>
      <c r="C692" t="s">
        <v>463</v>
      </c>
      <c r="D692">
        <v>78.599999999999994</v>
      </c>
      <c r="E692">
        <v>88</v>
      </c>
      <c r="F692">
        <v>0</v>
      </c>
      <c r="G692">
        <v>12.68</v>
      </c>
      <c r="H692">
        <v>0</v>
      </c>
      <c r="I692">
        <v>99</v>
      </c>
      <c r="J692">
        <v>222</v>
      </c>
      <c r="K692">
        <v>65.599999999999994</v>
      </c>
      <c r="L692">
        <v>0</v>
      </c>
      <c r="M692">
        <v>99</v>
      </c>
      <c r="N692">
        <v>7.41</v>
      </c>
      <c r="O692">
        <v>97</v>
      </c>
      <c r="P692">
        <v>0.1</v>
      </c>
      <c r="S692">
        <v>1.8</v>
      </c>
      <c r="T692">
        <v>1.9</v>
      </c>
      <c r="W692" t="b">
        <f>Data_Completeness(LifeExpectancyData[[#This Row],[Life expectancy]:[Schooling]])</f>
        <v>0</v>
      </c>
    </row>
    <row r="693" spans="1:23" x14ac:dyDescent="0.25">
      <c r="A693" t="s">
        <v>500</v>
      </c>
      <c r="B693">
        <v>2013</v>
      </c>
      <c r="C693" t="s">
        <v>463</v>
      </c>
      <c r="D693">
        <v>78.2</v>
      </c>
      <c r="E693">
        <v>9</v>
      </c>
      <c r="F693">
        <v>0</v>
      </c>
      <c r="G693">
        <v>12.45</v>
      </c>
      <c r="H693">
        <v>0</v>
      </c>
      <c r="I693">
        <v>99</v>
      </c>
      <c r="J693">
        <v>15</v>
      </c>
      <c r="K693">
        <v>65.099999999999994</v>
      </c>
      <c r="L693">
        <v>0</v>
      </c>
      <c r="M693">
        <v>99</v>
      </c>
      <c r="N693">
        <v>7.49</v>
      </c>
      <c r="O693">
        <v>98</v>
      </c>
      <c r="P693">
        <v>0.1</v>
      </c>
      <c r="S693">
        <v>1.8</v>
      </c>
      <c r="T693">
        <v>1.9</v>
      </c>
      <c r="W693" t="b">
        <f>Data_Completeness(LifeExpectancyData[[#This Row],[Life expectancy]:[Schooling]])</f>
        <v>0</v>
      </c>
    </row>
    <row r="694" spans="1:23" x14ac:dyDescent="0.25">
      <c r="A694" t="s">
        <v>500</v>
      </c>
      <c r="B694">
        <v>2012</v>
      </c>
      <c r="C694" t="s">
        <v>463</v>
      </c>
      <c r="D694">
        <v>78</v>
      </c>
      <c r="E694">
        <v>93</v>
      </c>
      <c r="F694">
        <v>0</v>
      </c>
      <c r="G694">
        <v>12.71</v>
      </c>
      <c r="H694">
        <v>0</v>
      </c>
      <c r="I694">
        <v>99</v>
      </c>
      <c r="J694">
        <v>22</v>
      </c>
      <c r="K694">
        <v>64.5</v>
      </c>
      <c r="L694">
        <v>0</v>
      </c>
      <c r="M694">
        <v>99</v>
      </c>
      <c r="N694">
        <v>7.55</v>
      </c>
      <c r="O694">
        <v>99</v>
      </c>
      <c r="P694">
        <v>0.1</v>
      </c>
      <c r="S694">
        <v>1.8</v>
      </c>
      <c r="T694">
        <v>1.9</v>
      </c>
      <c r="W694" t="b">
        <f>Data_Completeness(LifeExpectancyData[[#This Row],[Life expectancy]:[Schooling]])</f>
        <v>0</v>
      </c>
    </row>
    <row r="695" spans="1:23" x14ac:dyDescent="0.25">
      <c r="A695" t="s">
        <v>500</v>
      </c>
      <c r="B695">
        <v>2011</v>
      </c>
      <c r="C695" t="s">
        <v>463</v>
      </c>
      <c r="D695">
        <v>77.8</v>
      </c>
      <c r="E695">
        <v>97</v>
      </c>
      <c r="F695">
        <v>0</v>
      </c>
      <c r="G695">
        <v>12.43</v>
      </c>
      <c r="H695">
        <v>0</v>
      </c>
      <c r="I695">
        <v>99</v>
      </c>
      <c r="J695">
        <v>17</v>
      </c>
      <c r="K695">
        <v>64</v>
      </c>
      <c r="L695">
        <v>0</v>
      </c>
      <c r="M695">
        <v>99</v>
      </c>
      <c r="N695">
        <v>7.5</v>
      </c>
      <c r="O695">
        <v>99</v>
      </c>
      <c r="P695">
        <v>0.1</v>
      </c>
      <c r="S695">
        <v>1.9</v>
      </c>
      <c r="T695">
        <v>1.9</v>
      </c>
      <c r="W695" t="b">
        <f>Data_Completeness(LifeExpectancyData[[#This Row],[Life expectancy]:[Schooling]])</f>
        <v>0</v>
      </c>
    </row>
    <row r="696" spans="1:23" x14ac:dyDescent="0.25">
      <c r="A696" t="s">
        <v>500</v>
      </c>
      <c r="B696">
        <v>2010</v>
      </c>
      <c r="C696" t="s">
        <v>463</v>
      </c>
      <c r="D696">
        <v>77.5</v>
      </c>
      <c r="E696">
        <v>99</v>
      </c>
      <c r="F696">
        <v>0</v>
      </c>
      <c r="G696">
        <v>12.69</v>
      </c>
      <c r="H696">
        <v>0</v>
      </c>
      <c r="I696">
        <v>99</v>
      </c>
      <c r="J696">
        <v>0</v>
      </c>
      <c r="K696">
        <v>63.6</v>
      </c>
      <c r="L696">
        <v>0</v>
      </c>
      <c r="M696">
        <v>99</v>
      </c>
      <c r="N696">
        <v>7.43</v>
      </c>
      <c r="O696">
        <v>99</v>
      </c>
      <c r="P696">
        <v>0.1</v>
      </c>
      <c r="S696">
        <v>1.9</v>
      </c>
      <c r="T696">
        <v>2</v>
      </c>
      <c r="W696" t="b">
        <f>Data_Completeness(LifeExpectancyData[[#This Row],[Life expectancy]:[Schooling]])</f>
        <v>0</v>
      </c>
    </row>
    <row r="697" spans="1:23" x14ac:dyDescent="0.25">
      <c r="A697" t="s">
        <v>500</v>
      </c>
      <c r="B697">
        <v>2009</v>
      </c>
      <c r="C697" t="s">
        <v>463</v>
      </c>
      <c r="D697">
        <v>77.099999999999994</v>
      </c>
      <c r="E697">
        <v>12</v>
      </c>
      <c r="F697">
        <v>0</v>
      </c>
      <c r="G697">
        <v>13.23</v>
      </c>
      <c r="H697">
        <v>0</v>
      </c>
      <c r="I697">
        <v>99</v>
      </c>
      <c r="J697">
        <v>5</v>
      </c>
      <c r="K697">
        <v>63.1</v>
      </c>
      <c r="L697">
        <v>0</v>
      </c>
      <c r="M697">
        <v>99</v>
      </c>
      <c r="N697">
        <v>7.85</v>
      </c>
      <c r="O697">
        <v>99</v>
      </c>
      <c r="P697">
        <v>0.1</v>
      </c>
      <c r="S697">
        <v>1.9</v>
      </c>
      <c r="T697">
        <v>2</v>
      </c>
      <c r="W697" t="b">
        <f>Data_Completeness(LifeExpectancyData[[#This Row],[Life expectancy]:[Schooling]])</f>
        <v>0</v>
      </c>
    </row>
    <row r="698" spans="1:23" x14ac:dyDescent="0.25">
      <c r="A698" t="s">
        <v>500</v>
      </c>
      <c r="B698">
        <v>2008</v>
      </c>
      <c r="C698" t="s">
        <v>463</v>
      </c>
      <c r="D698">
        <v>77</v>
      </c>
      <c r="E698">
        <v>16</v>
      </c>
      <c r="F698">
        <v>0</v>
      </c>
      <c r="G698">
        <v>13.25</v>
      </c>
      <c r="H698">
        <v>0</v>
      </c>
      <c r="I698">
        <v>99</v>
      </c>
      <c r="J698">
        <v>2</v>
      </c>
      <c r="K698">
        <v>62.6</v>
      </c>
      <c r="L698">
        <v>0</v>
      </c>
      <c r="M698">
        <v>99</v>
      </c>
      <c r="N698">
        <v>6.82</v>
      </c>
      <c r="O698">
        <v>99</v>
      </c>
      <c r="P698">
        <v>0.1</v>
      </c>
      <c r="S698">
        <v>1.9</v>
      </c>
      <c r="T698">
        <v>2</v>
      </c>
      <c r="W698" t="b">
        <f>Data_Completeness(LifeExpectancyData[[#This Row],[Life expectancy]:[Schooling]])</f>
        <v>0</v>
      </c>
    </row>
    <row r="699" spans="1:23" x14ac:dyDescent="0.25">
      <c r="A699" t="s">
        <v>500</v>
      </c>
      <c r="B699">
        <v>2007</v>
      </c>
      <c r="C699" t="s">
        <v>463</v>
      </c>
      <c r="D699">
        <v>76.8</v>
      </c>
      <c r="E699">
        <v>17</v>
      </c>
      <c r="F699">
        <v>0</v>
      </c>
      <c r="G699">
        <v>13.43</v>
      </c>
      <c r="H699">
        <v>0</v>
      </c>
      <c r="I699">
        <v>99</v>
      </c>
      <c r="J699">
        <v>2</v>
      </c>
      <c r="K699">
        <v>62.2</v>
      </c>
      <c r="L699">
        <v>0</v>
      </c>
      <c r="M699">
        <v>99</v>
      </c>
      <c r="N699">
        <v>6.52</v>
      </c>
      <c r="O699">
        <v>99</v>
      </c>
      <c r="P699">
        <v>0.1</v>
      </c>
      <c r="S699">
        <v>2</v>
      </c>
      <c r="T699">
        <v>2.1</v>
      </c>
      <c r="W699" t="b">
        <f>Data_Completeness(LifeExpectancyData[[#This Row],[Life expectancy]:[Schooling]])</f>
        <v>0</v>
      </c>
    </row>
    <row r="700" spans="1:23" x14ac:dyDescent="0.25">
      <c r="A700" t="s">
        <v>500</v>
      </c>
      <c r="B700">
        <v>2006</v>
      </c>
      <c r="C700" t="s">
        <v>463</v>
      </c>
      <c r="D700">
        <v>76.5</v>
      </c>
      <c r="E700">
        <v>19</v>
      </c>
      <c r="F700">
        <v>0</v>
      </c>
      <c r="G700">
        <v>13.03</v>
      </c>
      <c r="H700">
        <v>0</v>
      </c>
      <c r="I700">
        <v>98</v>
      </c>
      <c r="J700">
        <v>7</v>
      </c>
      <c r="K700">
        <v>61.8</v>
      </c>
      <c r="L700">
        <v>0</v>
      </c>
      <c r="M700">
        <v>98</v>
      </c>
      <c r="N700">
        <v>6.69</v>
      </c>
      <c r="O700">
        <v>98</v>
      </c>
      <c r="P700">
        <v>0.1</v>
      </c>
      <c r="S700">
        <v>2</v>
      </c>
      <c r="T700">
        <v>2.1</v>
      </c>
      <c r="W700" t="b">
        <f>Data_Completeness(LifeExpectancyData[[#This Row],[Life expectancy]:[Schooling]])</f>
        <v>0</v>
      </c>
    </row>
    <row r="701" spans="1:23" x14ac:dyDescent="0.25">
      <c r="A701" t="s">
        <v>500</v>
      </c>
      <c r="B701">
        <v>2005</v>
      </c>
      <c r="C701" t="s">
        <v>463</v>
      </c>
      <c r="D701">
        <v>75.900000000000006</v>
      </c>
      <c r="E701">
        <v>114</v>
      </c>
      <c r="F701">
        <v>0</v>
      </c>
      <c r="G701">
        <v>13.19</v>
      </c>
      <c r="H701">
        <v>0</v>
      </c>
      <c r="I701">
        <v>99</v>
      </c>
      <c r="J701">
        <v>0</v>
      </c>
      <c r="K701">
        <v>61.3</v>
      </c>
      <c r="L701">
        <v>0</v>
      </c>
      <c r="M701">
        <v>96</v>
      </c>
      <c r="N701">
        <v>6.93</v>
      </c>
      <c r="O701">
        <v>97</v>
      </c>
      <c r="P701">
        <v>0.1</v>
      </c>
      <c r="S701">
        <v>2.1</v>
      </c>
      <c r="T701">
        <v>2.1</v>
      </c>
      <c r="W701" t="b">
        <f>Data_Completeness(LifeExpectancyData[[#This Row],[Life expectancy]:[Schooling]])</f>
        <v>0</v>
      </c>
    </row>
    <row r="702" spans="1:23" x14ac:dyDescent="0.25">
      <c r="A702" t="s">
        <v>500</v>
      </c>
      <c r="B702">
        <v>2004</v>
      </c>
      <c r="C702" t="s">
        <v>463</v>
      </c>
      <c r="D702">
        <v>75.8</v>
      </c>
      <c r="E702">
        <v>116</v>
      </c>
      <c r="F702">
        <v>0</v>
      </c>
      <c r="G702">
        <v>13.24</v>
      </c>
      <c r="H702">
        <v>0</v>
      </c>
      <c r="I702">
        <v>98</v>
      </c>
      <c r="J702">
        <v>17</v>
      </c>
      <c r="K702">
        <v>6.8</v>
      </c>
      <c r="L702">
        <v>0</v>
      </c>
      <c r="M702">
        <v>96</v>
      </c>
      <c r="N702">
        <v>6.9</v>
      </c>
      <c r="O702">
        <v>98</v>
      </c>
      <c r="P702">
        <v>0.1</v>
      </c>
      <c r="S702">
        <v>2.1</v>
      </c>
      <c r="T702">
        <v>2.2000000000000002</v>
      </c>
      <c r="W702" t="b">
        <f>Data_Completeness(LifeExpectancyData[[#This Row],[Life expectancy]:[Schooling]])</f>
        <v>0</v>
      </c>
    </row>
    <row r="703" spans="1:23" x14ac:dyDescent="0.25">
      <c r="A703" t="s">
        <v>500</v>
      </c>
      <c r="B703">
        <v>2003</v>
      </c>
      <c r="C703" t="s">
        <v>463</v>
      </c>
      <c r="D703">
        <v>75.2</v>
      </c>
      <c r="E703">
        <v>122</v>
      </c>
      <c r="F703">
        <v>0</v>
      </c>
      <c r="G703">
        <v>13.01</v>
      </c>
      <c r="H703">
        <v>0</v>
      </c>
      <c r="I703">
        <v>92</v>
      </c>
      <c r="J703">
        <v>30</v>
      </c>
      <c r="K703">
        <v>6.4</v>
      </c>
      <c r="L703">
        <v>0</v>
      </c>
      <c r="M703">
        <v>97</v>
      </c>
      <c r="N703">
        <v>7.13</v>
      </c>
      <c r="O703">
        <v>97</v>
      </c>
      <c r="P703">
        <v>0.1</v>
      </c>
      <c r="S703">
        <v>2.2000000000000002</v>
      </c>
      <c r="T703">
        <v>2.2000000000000002</v>
      </c>
      <c r="W703" t="b">
        <f>Data_Completeness(LifeExpectancyData[[#This Row],[Life expectancy]:[Schooling]])</f>
        <v>0</v>
      </c>
    </row>
    <row r="704" spans="1:23" x14ac:dyDescent="0.25">
      <c r="A704" t="s">
        <v>500</v>
      </c>
      <c r="B704">
        <v>2002</v>
      </c>
      <c r="C704" t="s">
        <v>463</v>
      </c>
      <c r="D704">
        <v>75.3</v>
      </c>
      <c r="E704">
        <v>12</v>
      </c>
      <c r="F704">
        <v>0</v>
      </c>
      <c r="G704">
        <v>13.47</v>
      </c>
      <c r="H704">
        <v>0</v>
      </c>
      <c r="I704">
        <v>86</v>
      </c>
      <c r="J704">
        <v>4</v>
      </c>
      <c r="K704">
        <v>59.9</v>
      </c>
      <c r="L704">
        <v>0</v>
      </c>
      <c r="M704">
        <v>97</v>
      </c>
      <c r="N704">
        <v>6.8</v>
      </c>
      <c r="O704">
        <v>98</v>
      </c>
      <c r="P704">
        <v>0.1</v>
      </c>
      <c r="S704">
        <v>2.2000000000000002</v>
      </c>
      <c r="T704">
        <v>2.2999999999999998</v>
      </c>
      <c r="W704" t="b">
        <f>Data_Completeness(LifeExpectancyData[[#This Row],[Life expectancy]:[Schooling]])</f>
        <v>0</v>
      </c>
    </row>
    <row r="705" spans="1:23" x14ac:dyDescent="0.25">
      <c r="A705" t="s">
        <v>500</v>
      </c>
      <c r="B705">
        <v>2001</v>
      </c>
      <c r="C705" t="s">
        <v>463</v>
      </c>
      <c r="D705">
        <v>75.099999999999994</v>
      </c>
      <c r="E705">
        <v>123</v>
      </c>
      <c r="F705">
        <v>0</v>
      </c>
      <c r="G705">
        <v>13.36</v>
      </c>
      <c r="H705">
        <v>0</v>
      </c>
      <c r="J705">
        <v>6</v>
      </c>
      <c r="K705">
        <v>59.4</v>
      </c>
      <c r="L705">
        <v>0</v>
      </c>
      <c r="M705">
        <v>97</v>
      </c>
      <c r="N705">
        <v>6.42</v>
      </c>
      <c r="O705">
        <v>98</v>
      </c>
      <c r="P705">
        <v>0.1</v>
      </c>
      <c r="S705">
        <v>2.2000000000000002</v>
      </c>
      <c r="T705">
        <v>2.2999999999999998</v>
      </c>
      <c r="W705" t="b">
        <f>Data_Completeness(LifeExpectancyData[[#This Row],[Life expectancy]:[Schooling]])</f>
        <v>0</v>
      </c>
    </row>
    <row r="706" spans="1:23" x14ac:dyDescent="0.25">
      <c r="A706" t="s">
        <v>500</v>
      </c>
      <c r="B706">
        <v>2000</v>
      </c>
      <c r="C706" t="s">
        <v>463</v>
      </c>
      <c r="D706">
        <v>74.7</v>
      </c>
      <c r="E706">
        <v>126</v>
      </c>
      <c r="F706">
        <v>0</v>
      </c>
      <c r="G706">
        <v>13.22</v>
      </c>
      <c r="H706">
        <v>0</v>
      </c>
      <c r="J706">
        <v>9</v>
      </c>
      <c r="K706">
        <v>59</v>
      </c>
      <c r="L706">
        <v>0</v>
      </c>
      <c r="M706">
        <v>98</v>
      </c>
      <c r="N706">
        <v>6.31</v>
      </c>
      <c r="O706">
        <v>98</v>
      </c>
      <c r="P706">
        <v>0.1</v>
      </c>
      <c r="S706">
        <v>2.2999999999999998</v>
      </c>
      <c r="T706">
        <v>2.2999999999999998</v>
      </c>
      <c r="W706" t="b">
        <f>Data_Completeness(LifeExpectancyData[[#This Row],[Life expectancy]:[Schooling]])</f>
        <v>0</v>
      </c>
    </row>
    <row r="707" spans="1:23" x14ac:dyDescent="0.25">
      <c r="A707" t="s">
        <v>501</v>
      </c>
      <c r="B707">
        <v>2015</v>
      </c>
      <c r="C707" t="s">
        <v>455</v>
      </c>
      <c r="D707">
        <v>76</v>
      </c>
      <c r="E707">
        <v>139</v>
      </c>
      <c r="F707">
        <v>6</v>
      </c>
      <c r="H707">
        <v>0</v>
      </c>
      <c r="I707">
        <v>96</v>
      </c>
      <c r="J707">
        <v>0</v>
      </c>
      <c r="K707">
        <v>32.9</v>
      </c>
      <c r="L707">
        <v>7</v>
      </c>
      <c r="M707">
        <v>99</v>
      </c>
      <c r="O707">
        <v>96</v>
      </c>
      <c r="P707">
        <v>0.1</v>
      </c>
      <c r="S707">
        <v>4.9000000000000004</v>
      </c>
      <c r="T707">
        <v>4.9000000000000004</v>
      </c>
      <c r="W707" t="b">
        <f>Data_Completeness(LifeExpectancyData[[#This Row],[Life expectancy]:[Schooling]])</f>
        <v>0</v>
      </c>
    </row>
    <row r="708" spans="1:23" x14ac:dyDescent="0.25">
      <c r="A708" t="s">
        <v>501</v>
      </c>
      <c r="B708">
        <v>2014</v>
      </c>
      <c r="C708" t="s">
        <v>455</v>
      </c>
      <c r="D708">
        <v>73</v>
      </c>
      <c r="E708">
        <v>142</v>
      </c>
      <c r="F708">
        <v>6</v>
      </c>
      <c r="G708">
        <v>0.01</v>
      </c>
      <c r="H708">
        <v>0</v>
      </c>
      <c r="I708">
        <v>93</v>
      </c>
      <c r="J708">
        <v>3</v>
      </c>
      <c r="K708">
        <v>32.4</v>
      </c>
      <c r="L708">
        <v>8</v>
      </c>
      <c r="M708">
        <v>99</v>
      </c>
      <c r="O708">
        <v>93</v>
      </c>
      <c r="P708">
        <v>0.1</v>
      </c>
      <c r="S708">
        <v>4.9000000000000004</v>
      </c>
      <c r="T708">
        <v>4.9000000000000004</v>
      </c>
      <c r="W708" t="b">
        <f>Data_Completeness(LifeExpectancyData[[#This Row],[Life expectancy]:[Schooling]])</f>
        <v>0</v>
      </c>
    </row>
    <row r="709" spans="1:23" x14ac:dyDescent="0.25">
      <c r="A709" t="s">
        <v>501</v>
      </c>
      <c r="B709">
        <v>2013</v>
      </c>
      <c r="C709" t="s">
        <v>455</v>
      </c>
      <c r="D709">
        <v>71</v>
      </c>
      <c r="E709">
        <v>146</v>
      </c>
      <c r="F709">
        <v>6</v>
      </c>
      <c r="G709">
        <v>3.35</v>
      </c>
      <c r="H709">
        <v>0</v>
      </c>
      <c r="I709">
        <v>93</v>
      </c>
      <c r="J709">
        <v>0</v>
      </c>
      <c r="K709">
        <v>31.8</v>
      </c>
      <c r="L709">
        <v>8</v>
      </c>
      <c r="M709">
        <v>99</v>
      </c>
      <c r="O709">
        <v>93</v>
      </c>
      <c r="P709">
        <v>0.1</v>
      </c>
      <c r="S709">
        <v>5</v>
      </c>
      <c r="T709">
        <v>5</v>
      </c>
      <c r="W709" t="b">
        <f>Data_Completeness(LifeExpectancyData[[#This Row],[Life expectancy]:[Schooling]])</f>
        <v>0</v>
      </c>
    </row>
    <row r="710" spans="1:23" x14ac:dyDescent="0.25">
      <c r="A710" t="s">
        <v>501</v>
      </c>
      <c r="B710">
        <v>2012</v>
      </c>
      <c r="C710" t="s">
        <v>455</v>
      </c>
      <c r="D710">
        <v>69.8</v>
      </c>
      <c r="E710">
        <v>149</v>
      </c>
      <c r="F710">
        <v>7</v>
      </c>
      <c r="G710">
        <v>3.61</v>
      </c>
      <c r="H710">
        <v>0</v>
      </c>
      <c r="I710">
        <v>96</v>
      </c>
      <c r="J710">
        <v>0</v>
      </c>
      <c r="K710">
        <v>31.3</v>
      </c>
      <c r="L710">
        <v>9</v>
      </c>
      <c r="M710">
        <v>99</v>
      </c>
      <c r="O710">
        <v>96</v>
      </c>
      <c r="P710">
        <v>0.1</v>
      </c>
      <c r="S710">
        <v>5.0999999999999996</v>
      </c>
      <c r="T710">
        <v>5.0999999999999996</v>
      </c>
      <c r="W710" t="b">
        <f>Data_Completeness(LifeExpectancyData[[#This Row],[Life expectancy]:[Schooling]])</f>
        <v>0</v>
      </c>
    </row>
    <row r="711" spans="1:23" x14ac:dyDescent="0.25">
      <c r="A711" t="s">
        <v>501</v>
      </c>
      <c r="B711">
        <v>2011</v>
      </c>
      <c r="C711" t="s">
        <v>455</v>
      </c>
      <c r="D711">
        <v>69.400000000000006</v>
      </c>
      <c r="E711">
        <v>153</v>
      </c>
      <c r="F711">
        <v>8</v>
      </c>
      <c r="G711">
        <v>3.39</v>
      </c>
      <c r="H711">
        <v>0</v>
      </c>
      <c r="I711">
        <v>94</v>
      </c>
      <c r="J711">
        <v>0</v>
      </c>
      <c r="K711">
        <v>3.8</v>
      </c>
      <c r="L711">
        <v>10</v>
      </c>
      <c r="M711">
        <v>99</v>
      </c>
      <c r="O711">
        <v>94</v>
      </c>
      <c r="P711">
        <v>0.1</v>
      </c>
      <c r="S711">
        <v>5.0999999999999996</v>
      </c>
      <c r="T711">
        <v>5.2</v>
      </c>
      <c r="W711" t="b">
        <f>Data_Completeness(LifeExpectancyData[[#This Row],[Life expectancy]:[Schooling]])</f>
        <v>0</v>
      </c>
    </row>
    <row r="712" spans="1:23" x14ac:dyDescent="0.25">
      <c r="A712" t="s">
        <v>501</v>
      </c>
      <c r="B712">
        <v>2010</v>
      </c>
      <c r="C712" t="s">
        <v>455</v>
      </c>
      <c r="D712">
        <v>69</v>
      </c>
      <c r="E712">
        <v>157</v>
      </c>
      <c r="F712">
        <v>8</v>
      </c>
      <c r="G712">
        <v>3.12</v>
      </c>
      <c r="H712">
        <v>0</v>
      </c>
      <c r="I712">
        <v>93</v>
      </c>
      <c r="J712">
        <v>0</v>
      </c>
      <c r="K712">
        <v>3.3</v>
      </c>
      <c r="L712">
        <v>10</v>
      </c>
      <c r="M712">
        <v>99</v>
      </c>
      <c r="O712">
        <v>93</v>
      </c>
      <c r="P712">
        <v>0.1</v>
      </c>
      <c r="S712">
        <v>5.2</v>
      </c>
      <c r="T712">
        <v>5.2</v>
      </c>
      <c r="W712" t="b">
        <f>Data_Completeness(LifeExpectancyData[[#This Row],[Life expectancy]:[Schooling]])</f>
        <v>0</v>
      </c>
    </row>
    <row r="713" spans="1:23" x14ac:dyDescent="0.25">
      <c r="A713" t="s">
        <v>501</v>
      </c>
      <c r="B713">
        <v>2009</v>
      </c>
      <c r="C713" t="s">
        <v>455</v>
      </c>
      <c r="D713">
        <v>68.7</v>
      </c>
      <c r="E713">
        <v>161</v>
      </c>
      <c r="F713">
        <v>9</v>
      </c>
      <c r="G713">
        <v>3.35</v>
      </c>
      <c r="H713">
        <v>0</v>
      </c>
      <c r="I713">
        <v>93</v>
      </c>
      <c r="J713">
        <v>0</v>
      </c>
      <c r="K713">
        <v>29.7</v>
      </c>
      <c r="L713">
        <v>11</v>
      </c>
      <c r="M713">
        <v>98</v>
      </c>
      <c r="O713">
        <v>93</v>
      </c>
      <c r="P713">
        <v>0.1</v>
      </c>
      <c r="S713">
        <v>5.3</v>
      </c>
      <c r="T713">
        <v>5.3</v>
      </c>
      <c r="W713" t="b">
        <f>Data_Completeness(LifeExpectancyData[[#This Row],[Life expectancy]:[Schooling]])</f>
        <v>0</v>
      </c>
    </row>
    <row r="714" spans="1:23" x14ac:dyDescent="0.25">
      <c r="A714" t="s">
        <v>501</v>
      </c>
      <c r="B714">
        <v>2008</v>
      </c>
      <c r="C714" t="s">
        <v>455</v>
      </c>
      <c r="D714">
        <v>68.599999999999994</v>
      </c>
      <c r="E714">
        <v>164</v>
      </c>
      <c r="F714">
        <v>9</v>
      </c>
      <c r="G714">
        <v>3.16</v>
      </c>
      <c r="H714">
        <v>0</v>
      </c>
      <c r="I714">
        <v>92</v>
      </c>
      <c r="J714">
        <v>8</v>
      </c>
      <c r="K714">
        <v>29.2</v>
      </c>
      <c r="L714">
        <v>12</v>
      </c>
      <c r="M714">
        <v>98</v>
      </c>
      <c r="O714">
        <v>92</v>
      </c>
      <c r="P714">
        <v>0.1</v>
      </c>
      <c r="S714">
        <v>5.4</v>
      </c>
      <c r="T714">
        <v>5.4</v>
      </c>
      <c r="W714" t="b">
        <f>Data_Completeness(LifeExpectancyData[[#This Row],[Life expectancy]:[Schooling]])</f>
        <v>0</v>
      </c>
    </row>
    <row r="715" spans="1:23" x14ac:dyDescent="0.25">
      <c r="A715" t="s">
        <v>501</v>
      </c>
      <c r="B715">
        <v>2007</v>
      </c>
      <c r="C715" t="s">
        <v>455</v>
      </c>
      <c r="D715">
        <v>68.5</v>
      </c>
      <c r="E715">
        <v>166</v>
      </c>
      <c r="F715">
        <v>9</v>
      </c>
      <c r="G715">
        <v>3.13</v>
      </c>
      <c r="H715">
        <v>0</v>
      </c>
      <c r="I715">
        <v>92</v>
      </c>
      <c r="J715">
        <v>3550</v>
      </c>
      <c r="K715">
        <v>28.7</v>
      </c>
      <c r="L715">
        <v>12</v>
      </c>
      <c r="M715">
        <v>99</v>
      </c>
      <c r="O715">
        <v>92</v>
      </c>
      <c r="P715">
        <v>0.1</v>
      </c>
      <c r="S715">
        <v>5.5</v>
      </c>
      <c r="T715">
        <v>5.5</v>
      </c>
      <c r="W715" t="b">
        <f>Data_Completeness(LifeExpectancyData[[#This Row],[Life expectancy]:[Schooling]])</f>
        <v>0</v>
      </c>
    </row>
    <row r="716" spans="1:23" x14ac:dyDescent="0.25">
      <c r="A716" t="s">
        <v>501</v>
      </c>
      <c r="B716">
        <v>2006</v>
      </c>
      <c r="C716" t="s">
        <v>455</v>
      </c>
      <c r="D716">
        <v>68.5</v>
      </c>
      <c r="E716">
        <v>165</v>
      </c>
      <c r="F716">
        <v>10</v>
      </c>
      <c r="G716">
        <v>3.28</v>
      </c>
      <c r="H716">
        <v>0</v>
      </c>
      <c r="I716">
        <v>96</v>
      </c>
      <c r="J716">
        <v>0</v>
      </c>
      <c r="K716">
        <v>28.2</v>
      </c>
      <c r="L716">
        <v>12</v>
      </c>
      <c r="M716">
        <v>98</v>
      </c>
      <c r="O716">
        <v>89</v>
      </c>
      <c r="P716">
        <v>0.1</v>
      </c>
      <c r="S716">
        <v>5.6</v>
      </c>
      <c r="T716">
        <v>5.6</v>
      </c>
      <c r="W716" t="b">
        <f>Data_Completeness(LifeExpectancyData[[#This Row],[Life expectancy]:[Schooling]])</f>
        <v>0</v>
      </c>
    </row>
    <row r="717" spans="1:23" x14ac:dyDescent="0.25">
      <c r="A717" t="s">
        <v>501</v>
      </c>
      <c r="B717">
        <v>2005</v>
      </c>
      <c r="C717" t="s">
        <v>455</v>
      </c>
      <c r="D717">
        <v>68.5</v>
      </c>
      <c r="E717">
        <v>165</v>
      </c>
      <c r="F717">
        <v>10</v>
      </c>
      <c r="G717">
        <v>3.21</v>
      </c>
      <c r="H717">
        <v>0</v>
      </c>
      <c r="I717">
        <v>92</v>
      </c>
      <c r="J717">
        <v>0</v>
      </c>
      <c r="K717">
        <v>27.7</v>
      </c>
      <c r="L717">
        <v>13</v>
      </c>
      <c r="M717">
        <v>97</v>
      </c>
      <c r="O717">
        <v>79</v>
      </c>
      <c r="P717">
        <v>0.1</v>
      </c>
      <c r="S717">
        <v>5.7</v>
      </c>
      <c r="T717">
        <v>5.7</v>
      </c>
      <c r="W717" t="b">
        <f>Data_Completeness(LifeExpectancyData[[#This Row],[Life expectancy]:[Schooling]])</f>
        <v>0</v>
      </c>
    </row>
    <row r="718" spans="1:23" x14ac:dyDescent="0.25">
      <c r="A718" t="s">
        <v>501</v>
      </c>
      <c r="B718">
        <v>2004</v>
      </c>
      <c r="C718" t="s">
        <v>455</v>
      </c>
      <c r="D718">
        <v>68.400000000000006</v>
      </c>
      <c r="E718">
        <v>165</v>
      </c>
      <c r="F718">
        <v>11</v>
      </c>
      <c r="G718">
        <v>3.13</v>
      </c>
      <c r="H718">
        <v>0</v>
      </c>
      <c r="I718">
        <v>98</v>
      </c>
      <c r="J718">
        <v>0</v>
      </c>
      <c r="K718">
        <v>27.2</v>
      </c>
      <c r="L718">
        <v>14</v>
      </c>
      <c r="M718">
        <v>99</v>
      </c>
      <c r="O718">
        <v>72</v>
      </c>
      <c r="P718">
        <v>0.1</v>
      </c>
      <c r="S718">
        <v>5.7</v>
      </c>
      <c r="T718">
        <v>5.7</v>
      </c>
      <c r="W718" t="b">
        <f>Data_Completeness(LifeExpectancyData[[#This Row],[Life expectancy]:[Schooling]])</f>
        <v>0</v>
      </c>
    </row>
    <row r="719" spans="1:23" x14ac:dyDescent="0.25">
      <c r="A719" t="s">
        <v>501</v>
      </c>
      <c r="B719">
        <v>2003</v>
      </c>
      <c r="C719" t="s">
        <v>455</v>
      </c>
      <c r="D719">
        <v>68.099999999999994</v>
      </c>
      <c r="E719">
        <v>165</v>
      </c>
      <c r="F719">
        <v>12</v>
      </c>
      <c r="G719">
        <v>3.13</v>
      </c>
      <c r="H719">
        <v>0</v>
      </c>
      <c r="I719">
        <v>27</v>
      </c>
      <c r="J719">
        <v>0</v>
      </c>
      <c r="K719">
        <v>26.7</v>
      </c>
      <c r="L719">
        <v>15</v>
      </c>
      <c r="M719">
        <v>99</v>
      </c>
      <c r="O719">
        <v>68</v>
      </c>
      <c r="P719">
        <v>0.1</v>
      </c>
      <c r="S719">
        <v>5.8</v>
      </c>
      <c r="T719">
        <v>5.8</v>
      </c>
      <c r="W719" t="b">
        <f>Data_Completeness(LifeExpectancyData[[#This Row],[Life expectancy]:[Schooling]])</f>
        <v>0</v>
      </c>
    </row>
    <row r="720" spans="1:23" x14ac:dyDescent="0.25">
      <c r="A720" t="s">
        <v>501</v>
      </c>
      <c r="B720">
        <v>2002</v>
      </c>
      <c r="C720" t="s">
        <v>455</v>
      </c>
      <c r="D720">
        <v>67.599999999999994</v>
      </c>
      <c r="E720">
        <v>167</v>
      </c>
      <c r="F720">
        <v>14</v>
      </c>
      <c r="G720">
        <v>3.08</v>
      </c>
      <c r="H720">
        <v>0</v>
      </c>
      <c r="J720">
        <v>0</v>
      </c>
      <c r="K720">
        <v>26.2</v>
      </c>
      <c r="L720">
        <v>18</v>
      </c>
      <c r="M720">
        <v>99</v>
      </c>
      <c r="O720">
        <v>64</v>
      </c>
      <c r="P720">
        <v>0.1</v>
      </c>
      <c r="S720">
        <v>5.9</v>
      </c>
      <c r="T720">
        <v>5.9</v>
      </c>
      <c r="W720" t="b">
        <f>Data_Completeness(LifeExpectancyData[[#This Row],[Life expectancy]:[Schooling]])</f>
        <v>0</v>
      </c>
    </row>
    <row r="721" spans="1:23" x14ac:dyDescent="0.25">
      <c r="A721" t="s">
        <v>501</v>
      </c>
      <c r="B721">
        <v>2001</v>
      </c>
      <c r="C721" t="s">
        <v>455</v>
      </c>
      <c r="D721">
        <v>66.599999999999994</v>
      </c>
      <c r="E721">
        <v>177</v>
      </c>
      <c r="F721">
        <v>16</v>
      </c>
      <c r="G721">
        <v>2.5299999999999998</v>
      </c>
      <c r="H721">
        <v>0</v>
      </c>
      <c r="J721">
        <v>0</v>
      </c>
      <c r="K721">
        <v>25.7</v>
      </c>
      <c r="L721">
        <v>21</v>
      </c>
      <c r="M721">
        <v>98</v>
      </c>
      <c r="O721">
        <v>62</v>
      </c>
      <c r="P721">
        <v>0.1</v>
      </c>
      <c r="S721">
        <v>5.9</v>
      </c>
      <c r="T721">
        <v>6</v>
      </c>
      <c r="W721" t="b">
        <f>Data_Completeness(LifeExpectancyData[[#This Row],[Life expectancy]:[Schooling]])</f>
        <v>0</v>
      </c>
    </row>
    <row r="722" spans="1:23" x14ac:dyDescent="0.25">
      <c r="A722" t="s">
        <v>501</v>
      </c>
      <c r="B722">
        <v>2000</v>
      </c>
      <c r="C722" t="s">
        <v>455</v>
      </c>
      <c r="D722">
        <v>65.400000000000006</v>
      </c>
      <c r="E722">
        <v>192</v>
      </c>
      <c r="F722">
        <v>18</v>
      </c>
      <c r="G722">
        <v>3.52</v>
      </c>
      <c r="H722">
        <v>0</v>
      </c>
      <c r="J722">
        <v>0</v>
      </c>
      <c r="K722">
        <v>25.2</v>
      </c>
      <c r="L722">
        <v>25</v>
      </c>
      <c r="M722">
        <v>93</v>
      </c>
      <c r="O722">
        <v>56</v>
      </c>
      <c r="P722">
        <v>0.1</v>
      </c>
      <c r="S722">
        <v>6</v>
      </c>
      <c r="T722">
        <v>6</v>
      </c>
      <c r="W722" t="b">
        <f>Data_Completeness(LifeExpectancyData[[#This Row],[Life expectancy]:[Schooling]])</f>
        <v>0</v>
      </c>
    </row>
    <row r="723" spans="1:23" x14ac:dyDescent="0.25">
      <c r="A723" t="s">
        <v>502</v>
      </c>
      <c r="B723">
        <v>2015</v>
      </c>
      <c r="C723" t="s">
        <v>455</v>
      </c>
      <c r="D723">
        <v>59.8</v>
      </c>
      <c r="E723">
        <v>258</v>
      </c>
      <c r="F723">
        <v>236</v>
      </c>
      <c r="H723">
        <v>0</v>
      </c>
      <c r="I723">
        <v>81</v>
      </c>
      <c r="J723">
        <v>5020</v>
      </c>
      <c r="K723">
        <v>21.6</v>
      </c>
      <c r="L723">
        <v>308</v>
      </c>
      <c r="M723">
        <v>78</v>
      </c>
      <c r="O723">
        <v>81</v>
      </c>
      <c r="P723">
        <v>1.1000000000000001</v>
      </c>
      <c r="S723">
        <v>9.5</v>
      </c>
      <c r="T723">
        <v>9.3000000000000007</v>
      </c>
      <c r="W723" t="b">
        <f>Data_Completeness(LifeExpectancyData[[#This Row],[Life expectancy]:[Schooling]])</f>
        <v>0</v>
      </c>
    </row>
    <row r="724" spans="1:23" x14ac:dyDescent="0.25">
      <c r="A724" t="s">
        <v>502</v>
      </c>
      <c r="B724">
        <v>2014</v>
      </c>
      <c r="C724" t="s">
        <v>455</v>
      </c>
      <c r="D724">
        <v>59.3</v>
      </c>
      <c r="E724">
        <v>266</v>
      </c>
      <c r="F724">
        <v>237</v>
      </c>
      <c r="G724">
        <v>0.01</v>
      </c>
      <c r="H724">
        <v>0</v>
      </c>
      <c r="I724">
        <v>8</v>
      </c>
      <c r="J724">
        <v>33711</v>
      </c>
      <c r="K724">
        <v>21.1</v>
      </c>
      <c r="L724">
        <v>312</v>
      </c>
      <c r="M724">
        <v>79</v>
      </c>
      <c r="N724">
        <v>4.33</v>
      </c>
      <c r="O724">
        <v>8</v>
      </c>
      <c r="P724">
        <v>1.1000000000000001</v>
      </c>
      <c r="S724">
        <v>9.6999999999999993</v>
      </c>
      <c r="T724">
        <v>9.5</v>
      </c>
      <c r="W724" t="b">
        <f>Data_Completeness(LifeExpectancyData[[#This Row],[Life expectancy]:[Schooling]])</f>
        <v>0</v>
      </c>
    </row>
    <row r="725" spans="1:23" x14ac:dyDescent="0.25">
      <c r="A725" t="s">
        <v>502</v>
      </c>
      <c r="B725">
        <v>2013</v>
      </c>
      <c r="C725" t="s">
        <v>455</v>
      </c>
      <c r="D725">
        <v>58.8</v>
      </c>
      <c r="E725">
        <v>272</v>
      </c>
      <c r="F725">
        <v>238</v>
      </c>
      <c r="G725">
        <v>0.01</v>
      </c>
      <c r="H725">
        <v>0</v>
      </c>
      <c r="I725">
        <v>74</v>
      </c>
      <c r="J725">
        <v>88381</v>
      </c>
      <c r="K725">
        <v>2.6</v>
      </c>
      <c r="L725">
        <v>314</v>
      </c>
      <c r="M725">
        <v>74</v>
      </c>
      <c r="N725">
        <v>3.89</v>
      </c>
      <c r="O725">
        <v>74</v>
      </c>
      <c r="P725">
        <v>1.2</v>
      </c>
      <c r="S725">
        <v>9.9</v>
      </c>
      <c r="T725">
        <v>9.6</v>
      </c>
      <c r="W725" t="b">
        <f>Data_Completeness(LifeExpectancyData[[#This Row],[Life expectancy]:[Schooling]])</f>
        <v>0</v>
      </c>
    </row>
    <row r="726" spans="1:23" x14ac:dyDescent="0.25">
      <c r="A726" t="s">
        <v>502</v>
      </c>
      <c r="B726">
        <v>2012</v>
      </c>
      <c r="C726" t="s">
        <v>455</v>
      </c>
      <c r="D726">
        <v>58.3</v>
      </c>
      <c r="E726">
        <v>277</v>
      </c>
      <c r="F726">
        <v>239</v>
      </c>
      <c r="G726">
        <v>0.01</v>
      </c>
      <c r="H726">
        <v>0</v>
      </c>
      <c r="I726">
        <v>75</v>
      </c>
      <c r="J726">
        <v>72029</v>
      </c>
      <c r="K726">
        <v>2.1</v>
      </c>
      <c r="L726">
        <v>317</v>
      </c>
      <c r="M726">
        <v>76</v>
      </c>
      <c r="N726">
        <v>3.77</v>
      </c>
      <c r="O726">
        <v>75</v>
      </c>
      <c r="P726">
        <v>1.5</v>
      </c>
      <c r="S726">
        <v>1</v>
      </c>
      <c r="T726">
        <v>9.8000000000000007</v>
      </c>
      <c r="W726" t="b">
        <f>Data_Completeness(LifeExpectancyData[[#This Row],[Life expectancy]:[Schooling]])</f>
        <v>0</v>
      </c>
    </row>
    <row r="727" spans="1:23" x14ac:dyDescent="0.25">
      <c r="A727" t="s">
        <v>502</v>
      </c>
      <c r="B727">
        <v>2011</v>
      </c>
      <c r="C727" t="s">
        <v>455</v>
      </c>
      <c r="D727">
        <v>57.9</v>
      </c>
      <c r="E727">
        <v>278</v>
      </c>
      <c r="F727">
        <v>239</v>
      </c>
      <c r="G727">
        <v>1.82</v>
      </c>
      <c r="H727">
        <v>0</v>
      </c>
      <c r="I727">
        <v>74</v>
      </c>
      <c r="J727">
        <v>133802</v>
      </c>
      <c r="K727">
        <v>19.600000000000001</v>
      </c>
      <c r="L727">
        <v>319</v>
      </c>
      <c r="M727">
        <v>77</v>
      </c>
      <c r="N727">
        <v>3.53</v>
      </c>
      <c r="O727">
        <v>74</v>
      </c>
      <c r="P727">
        <v>1.6</v>
      </c>
      <c r="S727">
        <v>1.2</v>
      </c>
      <c r="T727">
        <v>1</v>
      </c>
      <c r="W727" t="b">
        <f>Data_Completeness(LifeExpectancyData[[#This Row],[Life expectancy]:[Schooling]])</f>
        <v>0</v>
      </c>
    </row>
    <row r="728" spans="1:23" x14ac:dyDescent="0.25">
      <c r="A728" t="s">
        <v>502</v>
      </c>
      <c r="B728">
        <v>2010</v>
      </c>
      <c r="C728" t="s">
        <v>455</v>
      </c>
      <c r="D728">
        <v>57.4</v>
      </c>
      <c r="E728">
        <v>283</v>
      </c>
      <c r="F728">
        <v>239</v>
      </c>
      <c r="G728">
        <v>1.81</v>
      </c>
      <c r="H728">
        <v>0</v>
      </c>
      <c r="I728">
        <v>6</v>
      </c>
      <c r="J728">
        <v>5407</v>
      </c>
      <c r="K728">
        <v>19.100000000000001</v>
      </c>
      <c r="L728">
        <v>321</v>
      </c>
      <c r="M728">
        <v>76</v>
      </c>
      <c r="N728">
        <v>4.4000000000000004</v>
      </c>
      <c r="O728">
        <v>6</v>
      </c>
      <c r="P728">
        <v>1.6</v>
      </c>
      <c r="S728">
        <v>1.4</v>
      </c>
      <c r="T728">
        <v>1.2</v>
      </c>
      <c r="W728" t="b">
        <f>Data_Completeness(LifeExpectancyData[[#This Row],[Life expectancy]:[Schooling]])</f>
        <v>0</v>
      </c>
    </row>
    <row r="729" spans="1:23" x14ac:dyDescent="0.25">
      <c r="A729" t="s">
        <v>502</v>
      </c>
      <c r="B729">
        <v>2009</v>
      </c>
      <c r="C729" t="s">
        <v>455</v>
      </c>
      <c r="D729">
        <v>56.7</v>
      </c>
      <c r="E729">
        <v>292</v>
      </c>
      <c r="F729">
        <v>238</v>
      </c>
      <c r="G729">
        <v>2.13</v>
      </c>
      <c r="H729">
        <v>0</v>
      </c>
      <c r="I729">
        <v>72</v>
      </c>
      <c r="J729">
        <v>57</v>
      </c>
      <c r="K729">
        <v>18.600000000000001</v>
      </c>
      <c r="L729">
        <v>323</v>
      </c>
      <c r="M729">
        <v>78</v>
      </c>
      <c r="N729">
        <v>5.61</v>
      </c>
      <c r="O729">
        <v>72</v>
      </c>
      <c r="P729">
        <v>1.7</v>
      </c>
      <c r="S729">
        <v>1.6</v>
      </c>
      <c r="T729">
        <v>1.4</v>
      </c>
      <c r="W729" t="b">
        <f>Data_Completeness(LifeExpectancyData[[#This Row],[Life expectancy]:[Schooling]])</f>
        <v>0</v>
      </c>
    </row>
    <row r="730" spans="1:23" x14ac:dyDescent="0.25">
      <c r="A730" t="s">
        <v>502</v>
      </c>
      <c r="B730">
        <v>2008</v>
      </c>
      <c r="C730" t="s">
        <v>455</v>
      </c>
      <c r="D730">
        <v>56.3</v>
      </c>
      <c r="E730">
        <v>295</v>
      </c>
      <c r="F730">
        <v>237</v>
      </c>
      <c r="G730">
        <v>2.09</v>
      </c>
      <c r="H730">
        <v>0</v>
      </c>
      <c r="I730">
        <v>65</v>
      </c>
      <c r="J730">
        <v>12461</v>
      </c>
      <c r="K730">
        <v>18.2</v>
      </c>
      <c r="L730">
        <v>324</v>
      </c>
      <c r="M730">
        <v>64</v>
      </c>
      <c r="N730">
        <v>4.46</v>
      </c>
      <c r="O730">
        <v>65</v>
      </c>
      <c r="P730">
        <v>1.8</v>
      </c>
      <c r="S730">
        <v>1.8</v>
      </c>
      <c r="T730">
        <v>1.7</v>
      </c>
      <c r="W730" t="b">
        <f>Data_Completeness(LifeExpectancyData[[#This Row],[Life expectancy]:[Schooling]])</f>
        <v>0</v>
      </c>
    </row>
    <row r="731" spans="1:23" x14ac:dyDescent="0.25">
      <c r="A731" t="s">
        <v>502</v>
      </c>
      <c r="B731">
        <v>2007</v>
      </c>
      <c r="C731" t="s">
        <v>455</v>
      </c>
      <c r="D731">
        <v>55.7</v>
      </c>
      <c r="E731">
        <v>299</v>
      </c>
      <c r="F731">
        <v>236</v>
      </c>
      <c r="G731">
        <v>1.52</v>
      </c>
      <c r="H731">
        <v>0</v>
      </c>
      <c r="I731">
        <v>7</v>
      </c>
      <c r="J731">
        <v>55577</v>
      </c>
      <c r="K731">
        <v>17.8</v>
      </c>
      <c r="L731">
        <v>326</v>
      </c>
      <c r="M731">
        <v>72</v>
      </c>
      <c r="N731">
        <v>3.61</v>
      </c>
      <c r="O731">
        <v>7</v>
      </c>
      <c r="P731">
        <v>1.9</v>
      </c>
      <c r="S731">
        <v>11.1</v>
      </c>
      <c r="T731">
        <v>1.9</v>
      </c>
      <c r="W731" t="b">
        <f>Data_Completeness(LifeExpectancyData[[#This Row],[Life expectancy]:[Schooling]])</f>
        <v>0</v>
      </c>
    </row>
    <row r="732" spans="1:23" x14ac:dyDescent="0.25">
      <c r="A732" t="s">
        <v>502</v>
      </c>
      <c r="B732">
        <v>2006</v>
      </c>
      <c r="C732" t="s">
        <v>455</v>
      </c>
      <c r="D732">
        <v>55</v>
      </c>
      <c r="E732">
        <v>36</v>
      </c>
      <c r="F732">
        <v>235</v>
      </c>
      <c r="G732">
        <v>1.53</v>
      </c>
      <c r="H732">
        <v>0</v>
      </c>
      <c r="J732">
        <v>80123</v>
      </c>
      <c r="K732">
        <v>17.3</v>
      </c>
      <c r="L732">
        <v>327</v>
      </c>
      <c r="M732">
        <v>62</v>
      </c>
      <c r="N732">
        <v>3.39</v>
      </c>
      <c r="O732">
        <v>62</v>
      </c>
      <c r="P732">
        <v>2</v>
      </c>
      <c r="S732">
        <v>11.3</v>
      </c>
      <c r="T732">
        <v>11.1</v>
      </c>
      <c r="W732" t="b">
        <f>Data_Completeness(LifeExpectancyData[[#This Row],[Life expectancy]:[Schooling]])</f>
        <v>0</v>
      </c>
    </row>
    <row r="733" spans="1:23" x14ac:dyDescent="0.25">
      <c r="A733" t="s">
        <v>502</v>
      </c>
      <c r="B733">
        <v>2005</v>
      </c>
      <c r="C733" t="s">
        <v>455</v>
      </c>
      <c r="D733">
        <v>54.3</v>
      </c>
      <c r="E733">
        <v>314</v>
      </c>
      <c r="F733">
        <v>233</v>
      </c>
      <c r="G733">
        <v>1.43</v>
      </c>
      <c r="H733">
        <v>0</v>
      </c>
      <c r="J733">
        <v>182485</v>
      </c>
      <c r="K733">
        <v>16.899999999999999</v>
      </c>
      <c r="L733">
        <v>329</v>
      </c>
      <c r="M733">
        <v>6</v>
      </c>
      <c r="N733">
        <v>3.14</v>
      </c>
      <c r="O733">
        <v>6</v>
      </c>
      <c r="P733">
        <v>2</v>
      </c>
      <c r="S733">
        <v>11.5</v>
      </c>
      <c r="T733">
        <v>11.3</v>
      </c>
      <c r="W733" t="b">
        <f>Data_Completeness(LifeExpectancyData[[#This Row],[Life expectancy]:[Schooling]])</f>
        <v>0</v>
      </c>
    </row>
    <row r="734" spans="1:23" x14ac:dyDescent="0.25">
      <c r="A734" t="s">
        <v>502</v>
      </c>
      <c r="B734">
        <v>2004</v>
      </c>
      <c r="C734" t="s">
        <v>455</v>
      </c>
      <c r="D734">
        <v>53.5</v>
      </c>
      <c r="E734">
        <v>323</v>
      </c>
      <c r="F734">
        <v>232</v>
      </c>
      <c r="G734">
        <v>1.44</v>
      </c>
      <c r="H734">
        <v>0</v>
      </c>
      <c r="J734">
        <v>44934</v>
      </c>
      <c r="K734">
        <v>16.5</v>
      </c>
      <c r="L734">
        <v>330</v>
      </c>
      <c r="M734">
        <v>52</v>
      </c>
      <c r="N734">
        <v>3.34</v>
      </c>
      <c r="O734">
        <v>54</v>
      </c>
      <c r="P734">
        <v>2.1</v>
      </c>
      <c r="S734">
        <v>11.7</v>
      </c>
      <c r="T734">
        <v>11.5</v>
      </c>
      <c r="W734" t="b">
        <f>Data_Completeness(LifeExpectancyData[[#This Row],[Life expectancy]:[Schooling]])</f>
        <v>0</v>
      </c>
    </row>
    <row r="735" spans="1:23" x14ac:dyDescent="0.25">
      <c r="A735" t="s">
        <v>502</v>
      </c>
      <c r="B735">
        <v>2003</v>
      </c>
      <c r="C735" t="s">
        <v>455</v>
      </c>
      <c r="D735">
        <v>52.8</v>
      </c>
      <c r="E735">
        <v>332</v>
      </c>
      <c r="F735">
        <v>231</v>
      </c>
      <c r="G735">
        <v>1.83</v>
      </c>
      <c r="H735">
        <v>0</v>
      </c>
      <c r="J735">
        <v>21956</v>
      </c>
      <c r="K735">
        <v>16.100000000000001</v>
      </c>
      <c r="L735">
        <v>331</v>
      </c>
      <c r="M735">
        <v>47</v>
      </c>
      <c r="N735">
        <v>3.2</v>
      </c>
      <c r="O735">
        <v>41</v>
      </c>
      <c r="P735">
        <v>2.2000000000000002</v>
      </c>
      <c r="S735">
        <v>11.9</v>
      </c>
      <c r="T735">
        <v>11.7</v>
      </c>
      <c r="W735" t="b">
        <f>Data_Completeness(LifeExpectancyData[[#This Row],[Life expectancy]:[Schooling]])</f>
        <v>0</v>
      </c>
    </row>
    <row r="736" spans="1:23" x14ac:dyDescent="0.25">
      <c r="A736" t="s">
        <v>502</v>
      </c>
      <c r="B736">
        <v>2002</v>
      </c>
      <c r="C736" t="s">
        <v>455</v>
      </c>
      <c r="D736">
        <v>52.1</v>
      </c>
      <c r="E736">
        <v>341</v>
      </c>
      <c r="F736">
        <v>229</v>
      </c>
      <c r="G736">
        <v>1.85</v>
      </c>
      <c r="H736">
        <v>0</v>
      </c>
      <c r="J736">
        <v>30466</v>
      </c>
      <c r="K736">
        <v>15.7</v>
      </c>
      <c r="L736">
        <v>331</v>
      </c>
      <c r="M736">
        <v>4</v>
      </c>
      <c r="N736">
        <v>2.59</v>
      </c>
      <c r="O736">
        <v>38</v>
      </c>
      <c r="P736">
        <v>2.4</v>
      </c>
      <c r="S736">
        <v>12.1</v>
      </c>
      <c r="T736">
        <v>11.9</v>
      </c>
      <c r="W736" t="b">
        <f>Data_Completeness(LifeExpectancyData[[#This Row],[Life expectancy]:[Schooling]])</f>
        <v>0</v>
      </c>
    </row>
    <row r="737" spans="1:23" x14ac:dyDescent="0.25">
      <c r="A737" t="s">
        <v>502</v>
      </c>
      <c r="B737">
        <v>2001</v>
      </c>
      <c r="C737" t="s">
        <v>455</v>
      </c>
      <c r="D737">
        <v>51.8</v>
      </c>
      <c r="E737">
        <v>34</v>
      </c>
      <c r="F737">
        <v>227</v>
      </c>
      <c r="G737">
        <v>1.9</v>
      </c>
      <c r="H737">
        <v>0</v>
      </c>
      <c r="J737">
        <v>8072</v>
      </c>
      <c r="K737">
        <v>15.3</v>
      </c>
      <c r="L737">
        <v>332</v>
      </c>
      <c r="M737">
        <v>3</v>
      </c>
      <c r="N737">
        <v>2.67</v>
      </c>
      <c r="O737">
        <v>3</v>
      </c>
      <c r="P737">
        <v>2.4</v>
      </c>
      <c r="S737">
        <v>12.2</v>
      </c>
      <c r="T737">
        <v>12.1</v>
      </c>
      <c r="W737" t="b">
        <f>Data_Completeness(LifeExpectancyData[[#This Row],[Life expectancy]:[Schooling]])</f>
        <v>0</v>
      </c>
    </row>
    <row r="738" spans="1:23" x14ac:dyDescent="0.25">
      <c r="A738" t="s">
        <v>502</v>
      </c>
      <c r="B738">
        <v>2000</v>
      </c>
      <c r="C738" t="s">
        <v>455</v>
      </c>
      <c r="D738">
        <v>51.3</v>
      </c>
      <c r="E738">
        <v>346</v>
      </c>
      <c r="F738">
        <v>226</v>
      </c>
      <c r="G738">
        <v>1.98</v>
      </c>
      <c r="H738">
        <v>0</v>
      </c>
      <c r="J738">
        <v>8282</v>
      </c>
      <c r="K738">
        <v>14.9</v>
      </c>
      <c r="L738">
        <v>332</v>
      </c>
      <c r="M738">
        <v>42</v>
      </c>
      <c r="N738">
        <v>1.45</v>
      </c>
      <c r="O738">
        <v>4</v>
      </c>
      <c r="P738">
        <v>2.5</v>
      </c>
      <c r="S738">
        <v>12.4</v>
      </c>
      <c r="T738">
        <v>12.3</v>
      </c>
      <c r="W738" t="b">
        <f>Data_Completeness(LifeExpectancyData[[#This Row],[Life expectancy]:[Schooling]])</f>
        <v>0</v>
      </c>
    </row>
    <row r="739" spans="1:23" x14ac:dyDescent="0.25">
      <c r="A739" t="s">
        <v>503</v>
      </c>
      <c r="B739">
        <v>2015</v>
      </c>
      <c r="C739" t="s">
        <v>463</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Data_Completeness(LifeExpectancyData[[#This Row],[Life expectancy]:[Schooling]])</f>
        <v>0</v>
      </c>
    </row>
    <row r="740" spans="1:23" x14ac:dyDescent="0.25">
      <c r="A740" t="s">
        <v>503</v>
      </c>
      <c r="B740">
        <v>2014</v>
      </c>
      <c r="C740" t="s">
        <v>463</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Data_Completeness(LifeExpectancyData[[#This Row],[Life expectancy]:[Schooling]])</f>
        <v>0</v>
      </c>
    </row>
    <row r="741" spans="1:23" x14ac:dyDescent="0.25">
      <c r="A741" t="s">
        <v>503</v>
      </c>
      <c r="B741">
        <v>2013</v>
      </c>
      <c r="C741" t="s">
        <v>463</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Data_Completeness(LifeExpectancyData[[#This Row],[Life expectancy]:[Schooling]])</f>
        <v>0</v>
      </c>
    </row>
    <row r="742" spans="1:23" x14ac:dyDescent="0.25">
      <c r="A742" t="s">
        <v>503</v>
      </c>
      <c r="B742">
        <v>2012</v>
      </c>
      <c r="C742" t="s">
        <v>463</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Data_Completeness(LifeExpectancyData[[#This Row],[Life expectancy]:[Schooling]])</f>
        <v>0</v>
      </c>
    </row>
    <row r="743" spans="1:23" x14ac:dyDescent="0.25">
      <c r="A743" t="s">
        <v>503</v>
      </c>
      <c r="B743">
        <v>2011</v>
      </c>
      <c r="C743" t="s">
        <v>463</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Data_Completeness(LifeExpectancyData[[#This Row],[Life expectancy]:[Schooling]])</f>
        <v>0</v>
      </c>
    </row>
    <row r="744" spans="1:23" x14ac:dyDescent="0.25">
      <c r="A744" t="s">
        <v>503</v>
      </c>
      <c r="B744">
        <v>2010</v>
      </c>
      <c r="C744" t="s">
        <v>463</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Data_Completeness(LifeExpectancyData[[#This Row],[Life expectancy]:[Schooling]])</f>
        <v>0</v>
      </c>
    </row>
    <row r="745" spans="1:23" x14ac:dyDescent="0.25">
      <c r="A745" t="s">
        <v>503</v>
      </c>
      <c r="B745">
        <v>2009</v>
      </c>
      <c r="C745" t="s">
        <v>463</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Data_Completeness(LifeExpectancyData[[#This Row],[Life expectancy]:[Schooling]])</f>
        <v>0</v>
      </c>
    </row>
    <row r="746" spans="1:23" x14ac:dyDescent="0.25">
      <c r="A746" t="s">
        <v>503</v>
      </c>
      <c r="B746">
        <v>2008</v>
      </c>
      <c r="C746" t="s">
        <v>463</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Data_Completeness(LifeExpectancyData[[#This Row],[Life expectancy]:[Schooling]])</f>
        <v>0</v>
      </c>
    </row>
    <row r="747" spans="1:23" x14ac:dyDescent="0.25">
      <c r="A747" t="s">
        <v>503</v>
      </c>
      <c r="B747">
        <v>2007</v>
      </c>
      <c r="C747" t="s">
        <v>463</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Data_Completeness(LifeExpectancyData[[#This Row],[Life expectancy]:[Schooling]])</f>
        <v>0</v>
      </c>
    </row>
    <row r="748" spans="1:23" x14ac:dyDescent="0.25">
      <c r="A748" t="s">
        <v>503</v>
      </c>
      <c r="B748">
        <v>2006</v>
      </c>
      <c r="C748" t="s">
        <v>463</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Data_Completeness(LifeExpectancyData[[#This Row],[Life expectancy]:[Schooling]])</f>
        <v>0</v>
      </c>
    </row>
    <row r="749" spans="1:23" x14ac:dyDescent="0.25">
      <c r="A749" t="s">
        <v>503</v>
      </c>
      <c r="B749">
        <v>2005</v>
      </c>
      <c r="C749" t="s">
        <v>463</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Data_Completeness(LifeExpectancyData[[#This Row],[Life expectancy]:[Schooling]])</f>
        <v>0</v>
      </c>
    </row>
    <row r="750" spans="1:23" x14ac:dyDescent="0.25">
      <c r="A750" t="s">
        <v>503</v>
      </c>
      <c r="B750">
        <v>2004</v>
      </c>
      <c r="C750" t="s">
        <v>463</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Data_Completeness(LifeExpectancyData[[#This Row],[Life expectancy]:[Schooling]])</f>
        <v>0</v>
      </c>
    </row>
    <row r="751" spans="1:23" x14ac:dyDescent="0.25">
      <c r="A751" t="s">
        <v>503</v>
      </c>
      <c r="B751">
        <v>2003</v>
      </c>
      <c r="C751" t="s">
        <v>463</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Data_Completeness(LifeExpectancyData[[#This Row],[Life expectancy]:[Schooling]])</f>
        <v>0</v>
      </c>
    </row>
    <row r="752" spans="1:23" x14ac:dyDescent="0.25">
      <c r="A752" t="s">
        <v>503</v>
      </c>
      <c r="B752">
        <v>2002</v>
      </c>
      <c r="C752" t="s">
        <v>463</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Data_Completeness(LifeExpectancyData[[#This Row],[Life expectancy]:[Schooling]])</f>
        <v>0</v>
      </c>
    </row>
    <row r="753" spans="1:23" x14ac:dyDescent="0.25">
      <c r="A753" t="s">
        <v>503</v>
      </c>
      <c r="B753">
        <v>2001</v>
      </c>
      <c r="C753" t="s">
        <v>463</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Data_Completeness(LifeExpectancyData[[#This Row],[Life expectancy]:[Schooling]])</f>
        <v>0</v>
      </c>
    </row>
    <row r="754" spans="1:23" x14ac:dyDescent="0.25">
      <c r="A754" t="s">
        <v>503</v>
      </c>
      <c r="B754">
        <v>2000</v>
      </c>
      <c r="C754" t="s">
        <v>463</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Data_Completeness(LifeExpectancyData[[#This Row],[Life expectancy]:[Schooling]])</f>
        <v>0</v>
      </c>
    </row>
    <row r="755" spans="1:23" x14ac:dyDescent="0.25">
      <c r="A755" t="s">
        <v>504</v>
      </c>
      <c r="B755">
        <v>2015</v>
      </c>
      <c r="C755" t="s">
        <v>455</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Data_Completeness(LifeExpectancyData[[#This Row],[Life expectancy]:[Schooling]])</f>
        <v>0</v>
      </c>
    </row>
    <row r="756" spans="1:23" x14ac:dyDescent="0.25">
      <c r="A756" t="s">
        <v>504</v>
      </c>
      <c r="B756">
        <v>2014</v>
      </c>
      <c r="C756" t="s">
        <v>455</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Data_Completeness(LifeExpectancyData[[#This Row],[Life expectancy]:[Schooling]])</f>
        <v>1</v>
      </c>
    </row>
    <row r="757" spans="1:23" x14ac:dyDescent="0.25">
      <c r="A757" t="s">
        <v>504</v>
      </c>
      <c r="B757">
        <v>2013</v>
      </c>
      <c r="C757" t="s">
        <v>455</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Data_Completeness(LifeExpectancyData[[#This Row],[Life expectancy]:[Schooling]])</f>
        <v>1</v>
      </c>
    </row>
    <row r="758" spans="1:23" x14ac:dyDescent="0.25">
      <c r="A758" t="s">
        <v>504</v>
      </c>
      <c r="B758">
        <v>2012</v>
      </c>
      <c r="C758" t="s">
        <v>455</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Data_Completeness(LifeExpectancyData[[#This Row],[Life expectancy]:[Schooling]])</f>
        <v>1</v>
      </c>
    </row>
    <row r="759" spans="1:23" x14ac:dyDescent="0.25">
      <c r="A759" t="s">
        <v>504</v>
      </c>
      <c r="B759">
        <v>2011</v>
      </c>
      <c r="C759" t="s">
        <v>455</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Data_Completeness(LifeExpectancyData[[#This Row],[Life expectancy]:[Schooling]])</f>
        <v>1</v>
      </c>
    </row>
    <row r="760" spans="1:23" x14ac:dyDescent="0.25">
      <c r="A760" t="s">
        <v>504</v>
      </c>
      <c r="B760">
        <v>2010</v>
      </c>
      <c r="C760" t="s">
        <v>455</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Data_Completeness(LifeExpectancyData[[#This Row],[Life expectancy]:[Schooling]])</f>
        <v>1</v>
      </c>
    </row>
    <row r="761" spans="1:23" x14ac:dyDescent="0.25">
      <c r="A761" t="s">
        <v>504</v>
      </c>
      <c r="B761">
        <v>2009</v>
      </c>
      <c r="C761" t="s">
        <v>455</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Data_Completeness(LifeExpectancyData[[#This Row],[Life expectancy]:[Schooling]])</f>
        <v>1</v>
      </c>
    </row>
    <row r="762" spans="1:23" x14ac:dyDescent="0.25">
      <c r="A762" t="s">
        <v>504</v>
      </c>
      <c r="B762">
        <v>2008</v>
      </c>
      <c r="C762" t="s">
        <v>455</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Data_Completeness(LifeExpectancyData[[#This Row],[Life expectancy]:[Schooling]])</f>
        <v>1</v>
      </c>
    </row>
    <row r="763" spans="1:23" x14ac:dyDescent="0.25">
      <c r="A763" t="s">
        <v>504</v>
      </c>
      <c r="B763">
        <v>2007</v>
      </c>
      <c r="C763" t="s">
        <v>455</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Data_Completeness(LifeExpectancyData[[#This Row],[Life expectancy]:[Schooling]])</f>
        <v>1</v>
      </c>
    </row>
    <row r="764" spans="1:23" x14ac:dyDescent="0.25">
      <c r="A764" t="s">
        <v>504</v>
      </c>
      <c r="B764">
        <v>2006</v>
      </c>
      <c r="C764" t="s">
        <v>455</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Data_Completeness(LifeExpectancyData[[#This Row],[Life expectancy]:[Schooling]])</f>
        <v>0</v>
      </c>
    </row>
    <row r="765" spans="1:23" x14ac:dyDescent="0.25">
      <c r="A765" t="s">
        <v>504</v>
      </c>
      <c r="B765">
        <v>2005</v>
      </c>
      <c r="C765" t="s">
        <v>455</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Data_Completeness(LifeExpectancyData[[#This Row],[Life expectancy]:[Schooling]])</f>
        <v>0</v>
      </c>
    </row>
    <row r="766" spans="1:23" x14ac:dyDescent="0.25">
      <c r="A766" t="s">
        <v>504</v>
      </c>
      <c r="B766">
        <v>2004</v>
      </c>
      <c r="C766" t="s">
        <v>455</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Data_Completeness(LifeExpectancyData[[#This Row],[Life expectancy]:[Schooling]])</f>
        <v>0</v>
      </c>
    </row>
    <row r="767" spans="1:23" x14ac:dyDescent="0.25">
      <c r="A767" t="s">
        <v>504</v>
      </c>
      <c r="B767">
        <v>2003</v>
      </c>
      <c r="C767" t="s">
        <v>455</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Data_Completeness(LifeExpectancyData[[#This Row],[Life expectancy]:[Schooling]])</f>
        <v>0</v>
      </c>
    </row>
    <row r="768" spans="1:23" x14ac:dyDescent="0.25">
      <c r="A768" t="s">
        <v>504</v>
      </c>
      <c r="B768">
        <v>2002</v>
      </c>
      <c r="C768" t="s">
        <v>455</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Data_Completeness(LifeExpectancyData[[#This Row],[Life expectancy]:[Schooling]])</f>
        <v>0</v>
      </c>
    </row>
    <row r="769" spans="1:23" x14ac:dyDescent="0.25">
      <c r="A769" t="s">
        <v>504</v>
      </c>
      <c r="B769">
        <v>2001</v>
      </c>
      <c r="C769" t="s">
        <v>455</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Data_Completeness(LifeExpectancyData[[#This Row],[Life expectancy]:[Schooling]])</f>
        <v>0</v>
      </c>
    </row>
    <row r="770" spans="1:23" x14ac:dyDescent="0.25">
      <c r="A770" t="s">
        <v>504</v>
      </c>
      <c r="B770">
        <v>2000</v>
      </c>
      <c r="C770" t="s">
        <v>455</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Data_Completeness(LifeExpectancyData[[#This Row],[Life expectancy]:[Schooling]])</f>
        <v>0</v>
      </c>
    </row>
    <row r="771" spans="1:23" x14ac:dyDescent="0.25">
      <c r="A771" t="s">
        <v>505</v>
      </c>
      <c r="B771">
        <v>2013</v>
      </c>
      <c r="C771" t="s">
        <v>455</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Data_Completeness(LifeExpectancyData[[#This Row],[Life expectancy]:[Schooling]])</f>
        <v>0</v>
      </c>
    </row>
    <row r="772" spans="1:23" x14ac:dyDescent="0.25">
      <c r="A772" t="s">
        <v>506</v>
      </c>
      <c r="B772">
        <v>2015</v>
      </c>
      <c r="C772" t="s">
        <v>455</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Data_Completeness(LifeExpectancyData[[#This Row],[Life expectancy]:[Schooling]])</f>
        <v>0</v>
      </c>
    </row>
    <row r="773" spans="1:23" x14ac:dyDescent="0.25">
      <c r="A773" t="s">
        <v>506</v>
      </c>
      <c r="B773">
        <v>2014</v>
      </c>
      <c r="C773" t="s">
        <v>455</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Data_Completeness(LifeExpectancyData[[#This Row],[Life expectancy]:[Schooling]])</f>
        <v>1</v>
      </c>
    </row>
    <row r="774" spans="1:23" x14ac:dyDescent="0.25">
      <c r="A774" t="s">
        <v>506</v>
      </c>
      <c r="B774">
        <v>2013</v>
      </c>
      <c r="C774" t="s">
        <v>455</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Data_Completeness(LifeExpectancyData[[#This Row],[Life expectancy]:[Schooling]])</f>
        <v>1</v>
      </c>
    </row>
    <row r="775" spans="1:23" x14ac:dyDescent="0.25">
      <c r="A775" t="s">
        <v>506</v>
      </c>
      <c r="B775">
        <v>2012</v>
      </c>
      <c r="C775" t="s">
        <v>455</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Data_Completeness(LifeExpectancyData[[#This Row],[Life expectancy]:[Schooling]])</f>
        <v>1</v>
      </c>
    </row>
    <row r="776" spans="1:23" x14ac:dyDescent="0.25">
      <c r="A776" t="s">
        <v>506</v>
      </c>
      <c r="B776">
        <v>2011</v>
      </c>
      <c r="C776" t="s">
        <v>455</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Data_Completeness(LifeExpectancyData[[#This Row],[Life expectancy]:[Schooling]])</f>
        <v>1</v>
      </c>
    </row>
    <row r="777" spans="1:23" x14ac:dyDescent="0.25">
      <c r="A777" t="s">
        <v>506</v>
      </c>
      <c r="B777">
        <v>2010</v>
      </c>
      <c r="C777" t="s">
        <v>455</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Data_Completeness(LifeExpectancyData[[#This Row],[Life expectancy]:[Schooling]])</f>
        <v>1</v>
      </c>
    </row>
    <row r="778" spans="1:23" x14ac:dyDescent="0.25">
      <c r="A778" t="s">
        <v>506</v>
      </c>
      <c r="B778">
        <v>2009</v>
      </c>
      <c r="C778" t="s">
        <v>455</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Data_Completeness(LifeExpectancyData[[#This Row],[Life expectancy]:[Schooling]])</f>
        <v>1</v>
      </c>
    </row>
    <row r="779" spans="1:23" x14ac:dyDescent="0.25">
      <c r="A779" t="s">
        <v>506</v>
      </c>
      <c r="B779">
        <v>2008</v>
      </c>
      <c r="C779" t="s">
        <v>455</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Data_Completeness(LifeExpectancyData[[#This Row],[Life expectancy]:[Schooling]])</f>
        <v>1</v>
      </c>
    </row>
    <row r="780" spans="1:23" x14ac:dyDescent="0.25">
      <c r="A780" t="s">
        <v>506</v>
      </c>
      <c r="B780">
        <v>2007</v>
      </c>
      <c r="C780" t="s">
        <v>455</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Data_Completeness(LifeExpectancyData[[#This Row],[Life expectancy]:[Schooling]])</f>
        <v>1</v>
      </c>
    </row>
    <row r="781" spans="1:23" x14ac:dyDescent="0.25">
      <c r="A781" t="s">
        <v>506</v>
      </c>
      <c r="B781">
        <v>2006</v>
      </c>
      <c r="C781" t="s">
        <v>455</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Data_Completeness(LifeExpectancyData[[#This Row],[Life expectancy]:[Schooling]])</f>
        <v>1</v>
      </c>
    </row>
    <row r="782" spans="1:23" x14ac:dyDescent="0.25">
      <c r="A782" t="s">
        <v>506</v>
      </c>
      <c r="B782">
        <v>2005</v>
      </c>
      <c r="C782" t="s">
        <v>455</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Data_Completeness(LifeExpectancyData[[#This Row],[Life expectancy]:[Schooling]])</f>
        <v>1</v>
      </c>
    </row>
    <row r="783" spans="1:23" x14ac:dyDescent="0.25">
      <c r="A783" t="s">
        <v>506</v>
      </c>
      <c r="B783">
        <v>2004</v>
      </c>
      <c r="C783" t="s">
        <v>455</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Data_Completeness(LifeExpectancyData[[#This Row],[Life expectancy]:[Schooling]])</f>
        <v>1</v>
      </c>
    </row>
    <row r="784" spans="1:23" x14ac:dyDescent="0.25">
      <c r="A784" t="s">
        <v>506</v>
      </c>
      <c r="B784">
        <v>2003</v>
      </c>
      <c r="C784" t="s">
        <v>455</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Data_Completeness(LifeExpectancyData[[#This Row],[Life expectancy]:[Schooling]])</f>
        <v>1</v>
      </c>
    </row>
    <row r="785" spans="1:23" x14ac:dyDescent="0.25">
      <c r="A785" t="s">
        <v>506</v>
      </c>
      <c r="B785">
        <v>2002</v>
      </c>
      <c r="C785" t="s">
        <v>455</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Data_Completeness(LifeExpectancyData[[#This Row],[Life expectancy]:[Schooling]])</f>
        <v>1</v>
      </c>
    </row>
    <row r="786" spans="1:23" x14ac:dyDescent="0.25">
      <c r="A786" t="s">
        <v>506</v>
      </c>
      <c r="B786">
        <v>2001</v>
      </c>
      <c r="C786" t="s">
        <v>455</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Data_Completeness(LifeExpectancyData[[#This Row],[Life expectancy]:[Schooling]])</f>
        <v>1</v>
      </c>
    </row>
    <row r="787" spans="1:23" x14ac:dyDescent="0.25">
      <c r="A787" t="s">
        <v>506</v>
      </c>
      <c r="B787">
        <v>2000</v>
      </c>
      <c r="C787" t="s">
        <v>455</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Data_Completeness(LifeExpectancyData[[#This Row],[Life expectancy]:[Schooling]])</f>
        <v>1</v>
      </c>
    </row>
    <row r="788" spans="1:23" x14ac:dyDescent="0.25">
      <c r="A788" t="s">
        <v>507</v>
      </c>
      <c r="B788">
        <v>2015</v>
      </c>
      <c r="C788" t="s">
        <v>455</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Data_Completeness(LifeExpectancyData[[#This Row],[Life expectancy]:[Schooling]])</f>
        <v>0</v>
      </c>
    </row>
    <row r="789" spans="1:23" x14ac:dyDescent="0.25">
      <c r="A789" t="s">
        <v>507</v>
      </c>
      <c r="B789">
        <v>2014</v>
      </c>
      <c r="C789" t="s">
        <v>455</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Data_Completeness(LifeExpectancyData[[#This Row],[Life expectancy]:[Schooling]])</f>
        <v>1</v>
      </c>
    </row>
    <row r="790" spans="1:23" x14ac:dyDescent="0.25">
      <c r="A790" t="s">
        <v>507</v>
      </c>
      <c r="B790">
        <v>2013</v>
      </c>
      <c r="C790" t="s">
        <v>455</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Data_Completeness(LifeExpectancyData[[#This Row],[Life expectancy]:[Schooling]])</f>
        <v>1</v>
      </c>
    </row>
    <row r="791" spans="1:23" x14ac:dyDescent="0.25">
      <c r="A791" t="s">
        <v>507</v>
      </c>
      <c r="B791">
        <v>2012</v>
      </c>
      <c r="C791" t="s">
        <v>455</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Data_Completeness(LifeExpectancyData[[#This Row],[Life expectancy]:[Schooling]])</f>
        <v>1</v>
      </c>
    </row>
    <row r="792" spans="1:23" x14ac:dyDescent="0.25">
      <c r="A792" t="s">
        <v>507</v>
      </c>
      <c r="B792">
        <v>2011</v>
      </c>
      <c r="C792" t="s">
        <v>455</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Data_Completeness(LifeExpectancyData[[#This Row],[Life expectancy]:[Schooling]])</f>
        <v>1</v>
      </c>
    </row>
    <row r="793" spans="1:23" x14ac:dyDescent="0.25">
      <c r="A793" t="s">
        <v>507</v>
      </c>
      <c r="B793">
        <v>2010</v>
      </c>
      <c r="C793" t="s">
        <v>455</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Data_Completeness(LifeExpectancyData[[#This Row],[Life expectancy]:[Schooling]])</f>
        <v>1</v>
      </c>
    </row>
    <row r="794" spans="1:23" x14ac:dyDescent="0.25">
      <c r="A794" t="s">
        <v>507</v>
      </c>
      <c r="B794">
        <v>2009</v>
      </c>
      <c r="C794" t="s">
        <v>455</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Data_Completeness(LifeExpectancyData[[#This Row],[Life expectancy]:[Schooling]])</f>
        <v>1</v>
      </c>
    </row>
    <row r="795" spans="1:23" x14ac:dyDescent="0.25">
      <c r="A795" t="s">
        <v>507</v>
      </c>
      <c r="B795">
        <v>2008</v>
      </c>
      <c r="C795" t="s">
        <v>455</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Data_Completeness(LifeExpectancyData[[#This Row],[Life expectancy]:[Schooling]])</f>
        <v>1</v>
      </c>
    </row>
    <row r="796" spans="1:23" x14ac:dyDescent="0.25">
      <c r="A796" t="s">
        <v>507</v>
      </c>
      <c r="B796">
        <v>2007</v>
      </c>
      <c r="C796" t="s">
        <v>455</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Data_Completeness(LifeExpectancyData[[#This Row],[Life expectancy]:[Schooling]])</f>
        <v>1</v>
      </c>
    </row>
    <row r="797" spans="1:23" x14ac:dyDescent="0.25">
      <c r="A797" t="s">
        <v>507</v>
      </c>
      <c r="B797">
        <v>2006</v>
      </c>
      <c r="C797" t="s">
        <v>455</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Data_Completeness(LifeExpectancyData[[#This Row],[Life expectancy]:[Schooling]])</f>
        <v>1</v>
      </c>
    </row>
    <row r="798" spans="1:23" x14ac:dyDescent="0.25">
      <c r="A798" t="s">
        <v>507</v>
      </c>
      <c r="B798">
        <v>2005</v>
      </c>
      <c r="C798" t="s">
        <v>455</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Data_Completeness(LifeExpectancyData[[#This Row],[Life expectancy]:[Schooling]])</f>
        <v>1</v>
      </c>
    </row>
    <row r="799" spans="1:23" x14ac:dyDescent="0.25">
      <c r="A799" t="s">
        <v>507</v>
      </c>
      <c r="B799">
        <v>2004</v>
      </c>
      <c r="C799" t="s">
        <v>455</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Data_Completeness(LifeExpectancyData[[#This Row],[Life expectancy]:[Schooling]])</f>
        <v>1</v>
      </c>
    </row>
    <row r="800" spans="1:23" x14ac:dyDescent="0.25">
      <c r="A800" t="s">
        <v>507</v>
      </c>
      <c r="B800">
        <v>2003</v>
      </c>
      <c r="C800" t="s">
        <v>455</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Data_Completeness(LifeExpectancyData[[#This Row],[Life expectancy]:[Schooling]])</f>
        <v>1</v>
      </c>
    </row>
    <row r="801" spans="1:23" x14ac:dyDescent="0.25">
      <c r="A801" t="s">
        <v>507</v>
      </c>
      <c r="B801">
        <v>2002</v>
      </c>
      <c r="C801" t="s">
        <v>455</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Data_Completeness(LifeExpectancyData[[#This Row],[Life expectancy]:[Schooling]])</f>
        <v>1</v>
      </c>
    </row>
    <row r="802" spans="1:23" x14ac:dyDescent="0.25">
      <c r="A802" t="s">
        <v>507</v>
      </c>
      <c r="B802">
        <v>2001</v>
      </c>
      <c r="C802" t="s">
        <v>455</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Data_Completeness(LifeExpectancyData[[#This Row],[Life expectancy]:[Schooling]])</f>
        <v>1</v>
      </c>
    </row>
    <row r="803" spans="1:23" x14ac:dyDescent="0.25">
      <c r="A803" t="s">
        <v>507</v>
      </c>
      <c r="B803">
        <v>2000</v>
      </c>
      <c r="C803" t="s">
        <v>455</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Data_Completeness(LifeExpectancyData[[#This Row],[Life expectancy]:[Schooling]])</f>
        <v>1</v>
      </c>
    </row>
    <row r="804" spans="1:23" x14ac:dyDescent="0.25">
      <c r="A804" t="s">
        <v>508</v>
      </c>
      <c r="B804">
        <v>2015</v>
      </c>
      <c r="C804" t="s">
        <v>455</v>
      </c>
      <c r="D804">
        <v>79</v>
      </c>
      <c r="E804">
        <v>159</v>
      </c>
      <c r="F804">
        <v>51</v>
      </c>
      <c r="H804">
        <v>0</v>
      </c>
      <c r="I804">
        <v>93</v>
      </c>
      <c r="J804">
        <v>5432</v>
      </c>
      <c r="K804">
        <v>61.1</v>
      </c>
      <c r="L804">
        <v>60</v>
      </c>
      <c r="M804">
        <v>93</v>
      </c>
      <c r="O804">
        <v>93</v>
      </c>
      <c r="P804">
        <v>0.1</v>
      </c>
      <c r="S804">
        <v>2.8</v>
      </c>
      <c r="T804">
        <v>2.8</v>
      </c>
      <c r="U804">
        <v>0.68799999999999994</v>
      </c>
      <c r="V804">
        <v>13.1</v>
      </c>
      <c r="W804" t="b">
        <f>Data_Completeness(LifeExpectancyData[[#This Row],[Life expectancy]:[Schooling]])</f>
        <v>0</v>
      </c>
    </row>
    <row r="805" spans="1:23" x14ac:dyDescent="0.25">
      <c r="A805" t="s">
        <v>508</v>
      </c>
      <c r="B805">
        <v>2014</v>
      </c>
      <c r="C805" t="s">
        <v>455</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Data_Completeness(LifeExpectancyData[[#This Row],[Life expectancy]:[Schooling]])</f>
        <v>0</v>
      </c>
    </row>
    <row r="806" spans="1:23" x14ac:dyDescent="0.25">
      <c r="A806" t="s">
        <v>508</v>
      </c>
      <c r="B806">
        <v>2013</v>
      </c>
      <c r="C806" t="s">
        <v>455</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Data_Completeness(LifeExpectancyData[[#This Row],[Life expectancy]:[Schooling]])</f>
        <v>0</v>
      </c>
    </row>
    <row r="807" spans="1:23" x14ac:dyDescent="0.25">
      <c r="A807" t="s">
        <v>508</v>
      </c>
      <c r="B807">
        <v>2012</v>
      </c>
      <c r="C807" t="s">
        <v>455</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Data_Completeness(LifeExpectancyData[[#This Row],[Life expectancy]:[Schooling]])</f>
        <v>0</v>
      </c>
    </row>
    <row r="808" spans="1:23" x14ac:dyDescent="0.25">
      <c r="A808" t="s">
        <v>508</v>
      </c>
      <c r="B808">
        <v>2011</v>
      </c>
      <c r="C808" t="s">
        <v>455</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Data_Completeness(LifeExpectancyData[[#This Row],[Life expectancy]:[Schooling]])</f>
        <v>0</v>
      </c>
    </row>
    <row r="809" spans="1:23" x14ac:dyDescent="0.25">
      <c r="A809" t="s">
        <v>508</v>
      </c>
      <c r="B809">
        <v>2010</v>
      </c>
      <c r="C809" t="s">
        <v>455</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Data_Completeness(LifeExpectancyData[[#This Row],[Life expectancy]:[Schooling]])</f>
        <v>0</v>
      </c>
    </row>
    <row r="810" spans="1:23" x14ac:dyDescent="0.25">
      <c r="A810" t="s">
        <v>508</v>
      </c>
      <c r="B810">
        <v>2009</v>
      </c>
      <c r="C810" t="s">
        <v>455</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Data_Completeness(LifeExpectancyData[[#This Row],[Life expectancy]:[Schooling]])</f>
        <v>0</v>
      </c>
    </row>
    <row r="811" spans="1:23" x14ac:dyDescent="0.25">
      <c r="A811" t="s">
        <v>508</v>
      </c>
      <c r="B811">
        <v>2008</v>
      </c>
      <c r="C811" t="s">
        <v>455</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Data_Completeness(LifeExpectancyData[[#This Row],[Life expectancy]:[Schooling]])</f>
        <v>0</v>
      </c>
    </row>
    <row r="812" spans="1:23" x14ac:dyDescent="0.25">
      <c r="A812" t="s">
        <v>508</v>
      </c>
      <c r="B812">
        <v>2007</v>
      </c>
      <c r="C812" t="s">
        <v>455</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Data_Completeness(LifeExpectancyData[[#This Row],[Life expectancy]:[Schooling]])</f>
        <v>0</v>
      </c>
    </row>
    <row r="813" spans="1:23" x14ac:dyDescent="0.25">
      <c r="A813" t="s">
        <v>508</v>
      </c>
      <c r="B813">
        <v>2006</v>
      </c>
      <c r="C813" t="s">
        <v>455</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Data_Completeness(LifeExpectancyData[[#This Row],[Life expectancy]:[Schooling]])</f>
        <v>0</v>
      </c>
    </row>
    <row r="814" spans="1:23" x14ac:dyDescent="0.25">
      <c r="A814" t="s">
        <v>508</v>
      </c>
      <c r="B814">
        <v>2005</v>
      </c>
      <c r="C814" t="s">
        <v>455</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Data_Completeness(LifeExpectancyData[[#This Row],[Life expectancy]:[Schooling]])</f>
        <v>0</v>
      </c>
    </row>
    <row r="815" spans="1:23" x14ac:dyDescent="0.25">
      <c r="A815" t="s">
        <v>508</v>
      </c>
      <c r="B815">
        <v>2004</v>
      </c>
      <c r="C815" t="s">
        <v>455</v>
      </c>
      <c r="D815">
        <v>69</v>
      </c>
      <c r="E815">
        <v>176</v>
      </c>
      <c r="F815">
        <v>57</v>
      </c>
      <c r="G815">
        <v>0.16</v>
      </c>
      <c r="H815">
        <v>0</v>
      </c>
      <c r="I815">
        <v>97</v>
      </c>
      <c r="J815">
        <v>80</v>
      </c>
      <c r="K815">
        <v>52.9</v>
      </c>
      <c r="L815">
        <v>70</v>
      </c>
      <c r="M815">
        <v>97</v>
      </c>
      <c r="N815">
        <v>5.21</v>
      </c>
      <c r="O815">
        <v>97</v>
      </c>
      <c r="P815">
        <v>0.1</v>
      </c>
      <c r="S815">
        <v>3.3</v>
      </c>
      <c r="T815">
        <v>3.2</v>
      </c>
      <c r="U815">
        <v>0.623</v>
      </c>
      <c r="V815">
        <v>11.2</v>
      </c>
      <c r="W815" t="b">
        <f>Data_Completeness(LifeExpectancyData[[#This Row],[Life expectancy]:[Schooling]])</f>
        <v>0</v>
      </c>
    </row>
    <row r="816" spans="1:23" x14ac:dyDescent="0.25">
      <c r="A816" t="s">
        <v>508</v>
      </c>
      <c r="B816">
        <v>2003</v>
      </c>
      <c r="C816" t="s">
        <v>455</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Data_Completeness(LifeExpectancyData[[#This Row],[Life expectancy]:[Schooling]])</f>
        <v>0</v>
      </c>
    </row>
    <row r="817" spans="1:23" x14ac:dyDescent="0.25">
      <c r="A817" t="s">
        <v>508</v>
      </c>
      <c r="B817">
        <v>2002</v>
      </c>
      <c r="C817" t="s">
        <v>455</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Data_Completeness(LifeExpectancyData[[#This Row],[Life expectancy]:[Schooling]])</f>
        <v>0</v>
      </c>
    </row>
    <row r="818" spans="1:23" x14ac:dyDescent="0.25">
      <c r="A818" t="s">
        <v>508</v>
      </c>
      <c r="B818">
        <v>2001</v>
      </c>
      <c r="C818" t="s">
        <v>455</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Data_Completeness(LifeExpectancyData[[#This Row],[Life expectancy]:[Schooling]])</f>
        <v>0</v>
      </c>
    </row>
    <row r="819" spans="1:23" x14ac:dyDescent="0.25">
      <c r="A819" t="s">
        <v>508</v>
      </c>
      <c r="B819">
        <v>2000</v>
      </c>
      <c r="C819" t="s">
        <v>455</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Data_Completeness(LifeExpectancyData[[#This Row],[Life expectancy]:[Schooling]])</f>
        <v>0</v>
      </c>
    </row>
    <row r="820" spans="1:23" x14ac:dyDescent="0.25">
      <c r="A820" t="s">
        <v>509</v>
      </c>
      <c r="B820">
        <v>2015</v>
      </c>
      <c r="C820" t="s">
        <v>455</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Data_Completeness(LifeExpectancyData[[#This Row],[Life expectancy]:[Schooling]])</f>
        <v>0</v>
      </c>
    </row>
    <row r="821" spans="1:23" x14ac:dyDescent="0.25">
      <c r="A821" t="s">
        <v>509</v>
      </c>
      <c r="B821">
        <v>2014</v>
      </c>
      <c r="C821" t="s">
        <v>455</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Data_Completeness(LifeExpectancyData[[#This Row],[Life expectancy]:[Schooling]])</f>
        <v>1</v>
      </c>
    </row>
    <row r="822" spans="1:23" x14ac:dyDescent="0.25">
      <c r="A822" t="s">
        <v>509</v>
      </c>
      <c r="B822">
        <v>2013</v>
      </c>
      <c r="C822" t="s">
        <v>455</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Data_Completeness(LifeExpectancyData[[#This Row],[Life expectancy]:[Schooling]])</f>
        <v>1</v>
      </c>
    </row>
    <row r="823" spans="1:23" x14ac:dyDescent="0.25">
      <c r="A823" t="s">
        <v>509</v>
      </c>
      <c r="B823">
        <v>2012</v>
      </c>
      <c r="C823" t="s">
        <v>455</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Data_Completeness(LifeExpectancyData[[#This Row],[Life expectancy]:[Schooling]])</f>
        <v>1</v>
      </c>
    </row>
    <row r="824" spans="1:23" x14ac:dyDescent="0.25">
      <c r="A824" t="s">
        <v>509</v>
      </c>
      <c r="B824">
        <v>2011</v>
      </c>
      <c r="C824" t="s">
        <v>455</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Data_Completeness(LifeExpectancyData[[#This Row],[Life expectancy]:[Schooling]])</f>
        <v>1</v>
      </c>
    </row>
    <row r="825" spans="1:23" x14ac:dyDescent="0.25">
      <c r="A825" t="s">
        <v>509</v>
      </c>
      <c r="B825">
        <v>2010</v>
      </c>
      <c r="C825" t="s">
        <v>455</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Data_Completeness(LifeExpectancyData[[#This Row],[Life expectancy]:[Schooling]])</f>
        <v>1</v>
      </c>
    </row>
    <row r="826" spans="1:23" x14ac:dyDescent="0.25">
      <c r="A826" t="s">
        <v>509</v>
      </c>
      <c r="B826">
        <v>2009</v>
      </c>
      <c r="C826" t="s">
        <v>455</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Data_Completeness(LifeExpectancyData[[#This Row],[Life expectancy]:[Schooling]])</f>
        <v>1</v>
      </c>
    </row>
    <row r="827" spans="1:23" x14ac:dyDescent="0.25">
      <c r="A827" t="s">
        <v>509</v>
      </c>
      <c r="B827">
        <v>2008</v>
      </c>
      <c r="C827" t="s">
        <v>455</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Data_Completeness(LifeExpectancyData[[#This Row],[Life expectancy]:[Schooling]])</f>
        <v>1</v>
      </c>
    </row>
    <row r="828" spans="1:23" x14ac:dyDescent="0.25">
      <c r="A828" t="s">
        <v>509</v>
      </c>
      <c r="B828">
        <v>2007</v>
      </c>
      <c r="C828" t="s">
        <v>455</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Data_Completeness(LifeExpectancyData[[#This Row],[Life expectancy]:[Schooling]])</f>
        <v>1</v>
      </c>
    </row>
    <row r="829" spans="1:23" x14ac:dyDescent="0.25">
      <c r="A829" t="s">
        <v>509</v>
      </c>
      <c r="B829">
        <v>2006</v>
      </c>
      <c r="C829" t="s">
        <v>455</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Data_Completeness(LifeExpectancyData[[#This Row],[Life expectancy]:[Schooling]])</f>
        <v>1</v>
      </c>
    </row>
    <row r="830" spans="1:23" x14ac:dyDescent="0.25">
      <c r="A830" t="s">
        <v>509</v>
      </c>
      <c r="B830">
        <v>2005</v>
      </c>
      <c r="C830" t="s">
        <v>455</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Data_Completeness(LifeExpectancyData[[#This Row],[Life expectancy]:[Schooling]])</f>
        <v>1</v>
      </c>
    </row>
    <row r="831" spans="1:23" x14ac:dyDescent="0.25">
      <c r="A831" t="s">
        <v>509</v>
      </c>
      <c r="B831">
        <v>2004</v>
      </c>
      <c r="C831" t="s">
        <v>455</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Data_Completeness(LifeExpectancyData[[#This Row],[Life expectancy]:[Schooling]])</f>
        <v>1</v>
      </c>
    </row>
    <row r="832" spans="1:23" x14ac:dyDescent="0.25">
      <c r="A832" t="s">
        <v>509</v>
      </c>
      <c r="B832">
        <v>2003</v>
      </c>
      <c r="C832" t="s">
        <v>455</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Data_Completeness(LifeExpectancyData[[#This Row],[Life expectancy]:[Schooling]])</f>
        <v>1</v>
      </c>
    </row>
    <row r="833" spans="1:23" x14ac:dyDescent="0.25">
      <c r="A833" t="s">
        <v>509</v>
      </c>
      <c r="B833">
        <v>2002</v>
      </c>
      <c r="C833" t="s">
        <v>455</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Data_Completeness(LifeExpectancyData[[#This Row],[Life expectancy]:[Schooling]])</f>
        <v>1</v>
      </c>
    </row>
    <row r="834" spans="1:23" x14ac:dyDescent="0.25">
      <c r="A834" t="s">
        <v>509</v>
      </c>
      <c r="B834">
        <v>2001</v>
      </c>
      <c r="C834" t="s">
        <v>455</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Data_Completeness(LifeExpectancyData[[#This Row],[Life expectancy]:[Schooling]])</f>
        <v>1</v>
      </c>
    </row>
    <row r="835" spans="1:23" x14ac:dyDescent="0.25">
      <c r="A835" t="s">
        <v>509</v>
      </c>
      <c r="B835">
        <v>2000</v>
      </c>
      <c r="C835" t="s">
        <v>455</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Data_Completeness(LifeExpectancyData[[#This Row],[Life expectancy]:[Schooling]])</f>
        <v>1</v>
      </c>
    </row>
    <row r="836" spans="1:23" x14ac:dyDescent="0.25">
      <c r="A836" t="s">
        <v>510</v>
      </c>
      <c r="B836">
        <v>2015</v>
      </c>
      <c r="C836" t="s">
        <v>455</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Data_Completeness(LifeExpectancyData[[#This Row],[Life expectancy]:[Schooling]])</f>
        <v>0</v>
      </c>
    </row>
    <row r="837" spans="1:23" x14ac:dyDescent="0.25">
      <c r="A837" t="s">
        <v>510</v>
      </c>
      <c r="B837">
        <v>2014</v>
      </c>
      <c r="C837" t="s">
        <v>455</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Data_Completeness(LifeExpectancyData[[#This Row],[Life expectancy]:[Schooling]])</f>
        <v>1</v>
      </c>
    </row>
    <row r="838" spans="1:23" x14ac:dyDescent="0.25">
      <c r="A838" t="s">
        <v>510</v>
      </c>
      <c r="B838">
        <v>2013</v>
      </c>
      <c r="C838" t="s">
        <v>455</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Data_Completeness(LifeExpectancyData[[#This Row],[Life expectancy]:[Schooling]])</f>
        <v>0</v>
      </c>
    </row>
    <row r="839" spans="1:23" x14ac:dyDescent="0.25">
      <c r="A839" t="s">
        <v>510</v>
      </c>
      <c r="B839">
        <v>2012</v>
      </c>
      <c r="C839" t="s">
        <v>455</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Data_Completeness(LifeExpectancyData[[#This Row],[Life expectancy]:[Schooling]])</f>
        <v>0</v>
      </c>
    </row>
    <row r="840" spans="1:23" x14ac:dyDescent="0.25">
      <c r="A840" t="s">
        <v>510</v>
      </c>
      <c r="B840">
        <v>2011</v>
      </c>
      <c r="C840" t="s">
        <v>455</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Data_Completeness(LifeExpectancyData[[#This Row],[Life expectancy]:[Schooling]])</f>
        <v>0</v>
      </c>
    </row>
    <row r="841" spans="1:23" x14ac:dyDescent="0.25">
      <c r="A841" t="s">
        <v>510</v>
      </c>
      <c r="B841">
        <v>2010</v>
      </c>
      <c r="C841" t="s">
        <v>455</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Data_Completeness(LifeExpectancyData[[#This Row],[Life expectancy]:[Schooling]])</f>
        <v>0</v>
      </c>
    </row>
    <row r="842" spans="1:23" x14ac:dyDescent="0.25">
      <c r="A842" t="s">
        <v>510</v>
      </c>
      <c r="B842">
        <v>2009</v>
      </c>
      <c r="C842" t="s">
        <v>455</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Data_Completeness(LifeExpectancyData[[#This Row],[Life expectancy]:[Schooling]])</f>
        <v>0</v>
      </c>
    </row>
    <row r="843" spans="1:23" x14ac:dyDescent="0.25">
      <c r="A843" t="s">
        <v>510</v>
      </c>
      <c r="B843">
        <v>2008</v>
      </c>
      <c r="C843" t="s">
        <v>455</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Data_Completeness(LifeExpectancyData[[#This Row],[Life expectancy]:[Schooling]])</f>
        <v>0</v>
      </c>
    </row>
    <row r="844" spans="1:23" x14ac:dyDescent="0.25">
      <c r="A844" t="s">
        <v>510</v>
      </c>
      <c r="B844">
        <v>2007</v>
      </c>
      <c r="C844" t="s">
        <v>455</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Data_Completeness(LifeExpectancyData[[#This Row],[Life expectancy]:[Schooling]])</f>
        <v>0</v>
      </c>
    </row>
    <row r="845" spans="1:23" x14ac:dyDescent="0.25">
      <c r="A845" t="s">
        <v>510</v>
      </c>
      <c r="B845">
        <v>2006</v>
      </c>
      <c r="C845" t="s">
        <v>455</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Data_Completeness(LifeExpectancyData[[#This Row],[Life expectancy]:[Schooling]])</f>
        <v>0</v>
      </c>
    </row>
    <row r="846" spans="1:23" x14ac:dyDescent="0.25">
      <c r="A846" t="s">
        <v>510</v>
      </c>
      <c r="B846">
        <v>2005</v>
      </c>
      <c r="C846" t="s">
        <v>455</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Data_Completeness(LifeExpectancyData[[#This Row],[Life expectancy]:[Schooling]])</f>
        <v>0</v>
      </c>
    </row>
    <row r="847" spans="1:23" x14ac:dyDescent="0.25">
      <c r="A847" t="s">
        <v>510</v>
      </c>
      <c r="B847">
        <v>2004</v>
      </c>
      <c r="C847" t="s">
        <v>455</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Data_Completeness(LifeExpectancyData[[#This Row],[Life expectancy]:[Schooling]])</f>
        <v>0</v>
      </c>
    </row>
    <row r="848" spans="1:23" x14ac:dyDescent="0.25">
      <c r="A848" t="s">
        <v>510</v>
      </c>
      <c r="B848">
        <v>2003</v>
      </c>
      <c r="C848" t="s">
        <v>455</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Data_Completeness(LifeExpectancyData[[#This Row],[Life expectancy]:[Schooling]])</f>
        <v>0</v>
      </c>
    </row>
    <row r="849" spans="1:23" x14ac:dyDescent="0.25">
      <c r="A849" t="s">
        <v>510</v>
      </c>
      <c r="B849">
        <v>2002</v>
      </c>
      <c r="C849" t="s">
        <v>455</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Data_Completeness(LifeExpectancyData[[#This Row],[Life expectancy]:[Schooling]])</f>
        <v>0</v>
      </c>
    </row>
    <row r="850" spans="1:23" x14ac:dyDescent="0.25">
      <c r="A850" t="s">
        <v>510</v>
      </c>
      <c r="B850">
        <v>2001</v>
      </c>
      <c r="C850" t="s">
        <v>455</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Data_Completeness(LifeExpectancyData[[#This Row],[Life expectancy]:[Schooling]])</f>
        <v>0</v>
      </c>
    </row>
    <row r="851" spans="1:23" x14ac:dyDescent="0.25">
      <c r="A851" t="s">
        <v>510</v>
      </c>
      <c r="B851">
        <v>2000</v>
      </c>
      <c r="C851" t="s">
        <v>455</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Data_Completeness(LifeExpectancyData[[#This Row],[Life expectancy]:[Schooling]])</f>
        <v>0</v>
      </c>
    </row>
    <row r="852" spans="1:23" x14ac:dyDescent="0.25">
      <c r="A852" t="s">
        <v>511</v>
      </c>
      <c r="B852">
        <v>2015</v>
      </c>
      <c r="C852" t="s">
        <v>455</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Data_Completeness(LifeExpectancyData[[#This Row],[Life expectancy]:[Schooling]])</f>
        <v>0</v>
      </c>
    </row>
    <row r="853" spans="1:23" x14ac:dyDescent="0.25">
      <c r="A853" t="s">
        <v>511</v>
      </c>
      <c r="B853">
        <v>2014</v>
      </c>
      <c r="C853" t="s">
        <v>455</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Data_Completeness(LifeExpectancyData[[#This Row],[Life expectancy]:[Schooling]])</f>
        <v>0</v>
      </c>
    </row>
    <row r="854" spans="1:23" x14ac:dyDescent="0.25">
      <c r="A854" t="s">
        <v>511</v>
      </c>
      <c r="B854">
        <v>2013</v>
      </c>
      <c r="C854" t="s">
        <v>455</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Data_Completeness(LifeExpectancyData[[#This Row],[Life expectancy]:[Schooling]])</f>
        <v>0</v>
      </c>
    </row>
    <row r="855" spans="1:23" x14ac:dyDescent="0.25">
      <c r="A855" t="s">
        <v>511</v>
      </c>
      <c r="B855">
        <v>2012</v>
      </c>
      <c r="C855" t="s">
        <v>455</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Data_Completeness(LifeExpectancyData[[#This Row],[Life expectancy]:[Schooling]])</f>
        <v>0</v>
      </c>
    </row>
    <row r="856" spans="1:23" x14ac:dyDescent="0.25">
      <c r="A856" t="s">
        <v>511</v>
      </c>
      <c r="B856">
        <v>2011</v>
      </c>
      <c r="C856" t="s">
        <v>455</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Data_Completeness(LifeExpectancyData[[#This Row],[Life expectancy]:[Schooling]])</f>
        <v>1</v>
      </c>
    </row>
    <row r="857" spans="1:23" x14ac:dyDescent="0.25">
      <c r="A857" t="s">
        <v>511</v>
      </c>
      <c r="B857">
        <v>2010</v>
      </c>
      <c r="C857" t="s">
        <v>455</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Data_Completeness(LifeExpectancyData[[#This Row],[Life expectancy]:[Schooling]])</f>
        <v>1</v>
      </c>
    </row>
    <row r="858" spans="1:23" x14ac:dyDescent="0.25">
      <c r="A858" t="s">
        <v>511</v>
      </c>
      <c r="B858">
        <v>2009</v>
      </c>
      <c r="C858" t="s">
        <v>455</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Data_Completeness(LifeExpectancyData[[#This Row],[Life expectancy]:[Schooling]])</f>
        <v>1</v>
      </c>
    </row>
    <row r="859" spans="1:23" x14ac:dyDescent="0.25">
      <c r="A859" t="s">
        <v>511</v>
      </c>
      <c r="B859">
        <v>2008</v>
      </c>
      <c r="C859" t="s">
        <v>455</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Data_Completeness(LifeExpectancyData[[#This Row],[Life expectancy]:[Schooling]])</f>
        <v>1</v>
      </c>
    </row>
    <row r="860" spans="1:23" x14ac:dyDescent="0.25">
      <c r="A860" t="s">
        <v>511</v>
      </c>
      <c r="B860">
        <v>2007</v>
      </c>
      <c r="C860" t="s">
        <v>455</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Data_Completeness(LifeExpectancyData[[#This Row],[Life expectancy]:[Schooling]])</f>
        <v>1</v>
      </c>
    </row>
    <row r="861" spans="1:23" x14ac:dyDescent="0.25">
      <c r="A861" t="s">
        <v>511</v>
      </c>
      <c r="B861">
        <v>2006</v>
      </c>
      <c r="C861" t="s">
        <v>455</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Data_Completeness(LifeExpectancyData[[#This Row],[Life expectancy]:[Schooling]])</f>
        <v>1</v>
      </c>
    </row>
    <row r="862" spans="1:23" x14ac:dyDescent="0.25">
      <c r="A862" t="s">
        <v>511</v>
      </c>
      <c r="B862">
        <v>2005</v>
      </c>
      <c r="C862" t="s">
        <v>455</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Data_Completeness(LifeExpectancyData[[#This Row],[Life expectancy]:[Schooling]])</f>
        <v>1</v>
      </c>
    </row>
    <row r="863" spans="1:23" x14ac:dyDescent="0.25">
      <c r="A863" t="s">
        <v>511</v>
      </c>
      <c r="B863">
        <v>2004</v>
      </c>
      <c r="C863" t="s">
        <v>455</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Data_Completeness(LifeExpectancyData[[#This Row],[Life expectancy]:[Schooling]])</f>
        <v>1</v>
      </c>
    </row>
    <row r="864" spans="1:23" x14ac:dyDescent="0.25">
      <c r="A864" t="s">
        <v>511</v>
      </c>
      <c r="B864">
        <v>2003</v>
      </c>
      <c r="C864" t="s">
        <v>455</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Data_Completeness(LifeExpectancyData[[#This Row],[Life expectancy]:[Schooling]])</f>
        <v>1</v>
      </c>
    </row>
    <row r="865" spans="1:23" x14ac:dyDescent="0.25">
      <c r="A865" t="s">
        <v>511</v>
      </c>
      <c r="B865">
        <v>2002</v>
      </c>
      <c r="C865" t="s">
        <v>455</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Data_Completeness(LifeExpectancyData[[#This Row],[Life expectancy]:[Schooling]])</f>
        <v>1</v>
      </c>
    </row>
    <row r="866" spans="1:23" x14ac:dyDescent="0.25">
      <c r="A866" t="s">
        <v>511</v>
      </c>
      <c r="B866">
        <v>2001</v>
      </c>
      <c r="C866" t="s">
        <v>455</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Data_Completeness(LifeExpectancyData[[#This Row],[Life expectancy]:[Schooling]])</f>
        <v>0</v>
      </c>
    </row>
    <row r="867" spans="1:23" x14ac:dyDescent="0.25">
      <c r="A867" t="s">
        <v>511</v>
      </c>
      <c r="B867">
        <v>2000</v>
      </c>
      <c r="C867" t="s">
        <v>455</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Data_Completeness(LifeExpectancyData[[#This Row],[Life expectancy]:[Schooling]])</f>
        <v>0</v>
      </c>
    </row>
    <row r="868" spans="1:23" x14ac:dyDescent="0.25">
      <c r="A868" t="s">
        <v>512</v>
      </c>
      <c r="B868">
        <v>2015</v>
      </c>
      <c r="C868" t="s">
        <v>455</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Data_Completeness(LifeExpectancyData[[#This Row],[Life expectancy]:[Schooling]])</f>
        <v>0</v>
      </c>
    </row>
    <row r="869" spans="1:23" x14ac:dyDescent="0.25">
      <c r="A869" t="s">
        <v>512</v>
      </c>
      <c r="B869">
        <v>2014</v>
      </c>
      <c r="C869" t="s">
        <v>455</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Data_Completeness(LifeExpectancyData[[#This Row],[Life expectancy]:[Schooling]])</f>
        <v>1</v>
      </c>
    </row>
    <row r="870" spans="1:23" x14ac:dyDescent="0.25">
      <c r="A870" t="s">
        <v>512</v>
      </c>
      <c r="B870">
        <v>2013</v>
      </c>
      <c r="C870" t="s">
        <v>455</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Data_Completeness(LifeExpectancyData[[#This Row],[Life expectancy]:[Schooling]])</f>
        <v>1</v>
      </c>
    </row>
    <row r="871" spans="1:23" x14ac:dyDescent="0.25">
      <c r="A871" t="s">
        <v>512</v>
      </c>
      <c r="B871">
        <v>2012</v>
      </c>
      <c r="C871" t="s">
        <v>455</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Data_Completeness(LifeExpectancyData[[#This Row],[Life expectancy]:[Schooling]])</f>
        <v>1</v>
      </c>
    </row>
    <row r="872" spans="1:23" x14ac:dyDescent="0.25">
      <c r="A872" t="s">
        <v>512</v>
      </c>
      <c r="B872">
        <v>2011</v>
      </c>
      <c r="C872" t="s">
        <v>455</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Data_Completeness(LifeExpectancyData[[#This Row],[Life expectancy]:[Schooling]])</f>
        <v>1</v>
      </c>
    </row>
    <row r="873" spans="1:23" x14ac:dyDescent="0.25">
      <c r="A873" t="s">
        <v>512</v>
      </c>
      <c r="B873">
        <v>2010</v>
      </c>
      <c r="C873" t="s">
        <v>455</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Data_Completeness(LifeExpectancyData[[#This Row],[Life expectancy]:[Schooling]])</f>
        <v>1</v>
      </c>
    </row>
    <row r="874" spans="1:23" x14ac:dyDescent="0.25">
      <c r="A874" t="s">
        <v>512</v>
      </c>
      <c r="B874">
        <v>2009</v>
      </c>
      <c r="C874" t="s">
        <v>455</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Data_Completeness(LifeExpectancyData[[#This Row],[Life expectancy]:[Schooling]])</f>
        <v>1</v>
      </c>
    </row>
    <row r="875" spans="1:23" x14ac:dyDescent="0.25">
      <c r="A875" t="s">
        <v>512</v>
      </c>
      <c r="B875">
        <v>2008</v>
      </c>
      <c r="C875" t="s">
        <v>455</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Data_Completeness(LifeExpectancyData[[#This Row],[Life expectancy]:[Schooling]])</f>
        <v>1</v>
      </c>
    </row>
    <row r="876" spans="1:23" x14ac:dyDescent="0.25">
      <c r="A876" t="s">
        <v>512</v>
      </c>
      <c r="B876">
        <v>2007</v>
      </c>
      <c r="C876" t="s">
        <v>455</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Data_Completeness(LifeExpectancyData[[#This Row],[Life expectancy]:[Schooling]])</f>
        <v>1</v>
      </c>
    </row>
    <row r="877" spans="1:23" x14ac:dyDescent="0.25">
      <c r="A877" t="s">
        <v>512</v>
      </c>
      <c r="B877">
        <v>2006</v>
      </c>
      <c r="C877" t="s">
        <v>455</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Data_Completeness(LifeExpectancyData[[#This Row],[Life expectancy]:[Schooling]])</f>
        <v>1</v>
      </c>
    </row>
    <row r="878" spans="1:23" x14ac:dyDescent="0.25">
      <c r="A878" t="s">
        <v>512</v>
      </c>
      <c r="B878">
        <v>2005</v>
      </c>
      <c r="C878" t="s">
        <v>455</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Data_Completeness(LifeExpectancyData[[#This Row],[Life expectancy]:[Schooling]])</f>
        <v>1</v>
      </c>
    </row>
    <row r="879" spans="1:23" x14ac:dyDescent="0.25">
      <c r="A879" t="s">
        <v>512</v>
      </c>
      <c r="B879">
        <v>2004</v>
      </c>
      <c r="C879" t="s">
        <v>455</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Data_Completeness(LifeExpectancyData[[#This Row],[Life expectancy]:[Schooling]])</f>
        <v>1</v>
      </c>
    </row>
    <row r="880" spans="1:23" x14ac:dyDescent="0.25">
      <c r="A880" t="s">
        <v>512</v>
      </c>
      <c r="B880">
        <v>2003</v>
      </c>
      <c r="C880" t="s">
        <v>455</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Data_Completeness(LifeExpectancyData[[#This Row],[Life expectancy]:[Schooling]])</f>
        <v>0</v>
      </c>
    </row>
    <row r="881" spans="1:23" x14ac:dyDescent="0.25">
      <c r="A881" t="s">
        <v>512</v>
      </c>
      <c r="B881">
        <v>2002</v>
      </c>
      <c r="C881" t="s">
        <v>455</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Data_Completeness(LifeExpectancyData[[#This Row],[Life expectancy]:[Schooling]])</f>
        <v>0</v>
      </c>
    </row>
    <row r="882" spans="1:23" x14ac:dyDescent="0.25">
      <c r="A882" t="s">
        <v>512</v>
      </c>
      <c r="B882">
        <v>2001</v>
      </c>
      <c r="C882" t="s">
        <v>455</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Data_Completeness(LifeExpectancyData[[#This Row],[Life expectancy]:[Schooling]])</f>
        <v>0</v>
      </c>
    </row>
    <row r="883" spans="1:23" x14ac:dyDescent="0.25">
      <c r="A883" t="s">
        <v>512</v>
      </c>
      <c r="B883">
        <v>2000</v>
      </c>
      <c r="C883" t="s">
        <v>455</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Data_Completeness(LifeExpectancyData[[#This Row],[Life expectancy]:[Schooling]])</f>
        <v>0</v>
      </c>
    </row>
    <row r="884" spans="1:23" x14ac:dyDescent="0.25">
      <c r="A884" t="s">
        <v>513</v>
      </c>
      <c r="B884">
        <v>2015</v>
      </c>
      <c r="C884" t="s">
        <v>455</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Data_Completeness(LifeExpectancyData[[#This Row],[Life expectancy]:[Schooling]])</f>
        <v>0</v>
      </c>
    </row>
    <row r="885" spans="1:23" x14ac:dyDescent="0.25">
      <c r="A885" t="s">
        <v>513</v>
      </c>
      <c r="B885">
        <v>2014</v>
      </c>
      <c r="C885" t="s">
        <v>455</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Data_Completeness(LifeExpectancyData[[#This Row],[Life expectancy]:[Schooling]])</f>
        <v>1</v>
      </c>
    </row>
    <row r="886" spans="1:23" x14ac:dyDescent="0.25">
      <c r="A886" t="s">
        <v>513</v>
      </c>
      <c r="B886">
        <v>2013</v>
      </c>
      <c r="C886" t="s">
        <v>455</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Data_Completeness(LifeExpectancyData[[#This Row],[Life expectancy]:[Schooling]])</f>
        <v>1</v>
      </c>
    </row>
    <row r="887" spans="1:23" x14ac:dyDescent="0.25">
      <c r="A887" t="s">
        <v>513</v>
      </c>
      <c r="B887">
        <v>2012</v>
      </c>
      <c r="C887" t="s">
        <v>455</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Data_Completeness(LifeExpectancyData[[#This Row],[Life expectancy]:[Schooling]])</f>
        <v>1</v>
      </c>
    </row>
    <row r="888" spans="1:23" x14ac:dyDescent="0.25">
      <c r="A888" t="s">
        <v>513</v>
      </c>
      <c r="B888">
        <v>2011</v>
      </c>
      <c r="C888" t="s">
        <v>455</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Data_Completeness(LifeExpectancyData[[#This Row],[Life expectancy]:[Schooling]])</f>
        <v>1</v>
      </c>
    </row>
    <row r="889" spans="1:23" x14ac:dyDescent="0.25">
      <c r="A889" t="s">
        <v>513</v>
      </c>
      <c r="B889">
        <v>2010</v>
      </c>
      <c r="C889" t="s">
        <v>455</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Data_Completeness(LifeExpectancyData[[#This Row],[Life expectancy]:[Schooling]])</f>
        <v>1</v>
      </c>
    </row>
    <row r="890" spans="1:23" x14ac:dyDescent="0.25">
      <c r="A890" t="s">
        <v>513</v>
      </c>
      <c r="B890">
        <v>2009</v>
      </c>
      <c r="C890" t="s">
        <v>455</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Data_Completeness(LifeExpectancyData[[#This Row],[Life expectancy]:[Schooling]])</f>
        <v>1</v>
      </c>
    </row>
    <row r="891" spans="1:23" x14ac:dyDescent="0.25">
      <c r="A891" t="s">
        <v>513</v>
      </c>
      <c r="B891">
        <v>2008</v>
      </c>
      <c r="C891" t="s">
        <v>455</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Data_Completeness(LifeExpectancyData[[#This Row],[Life expectancy]:[Schooling]])</f>
        <v>1</v>
      </c>
    </row>
    <row r="892" spans="1:23" x14ac:dyDescent="0.25">
      <c r="A892" t="s">
        <v>513</v>
      </c>
      <c r="B892">
        <v>2007</v>
      </c>
      <c r="C892" t="s">
        <v>455</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Data_Completeness(LifeExpectancyData[[#This Row],[Life expectancy]:[Schooling]])</f>
        <v>1</v>
      </c>
    </row>
    <row r="893" spans="1:23" x14ac:dyDescent="0.25">
      <c r="A893" t="s">
        <v>513</v>
      </c>
      <c r="B893">
        <v>2006</v>
      </c>
      <c r="C893" t="s">
        <v>455</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Data_Completeness(LifeExpectancyData[[#This Row],[Life expectancy]:[Schooling]])</f>
        <v>0</v>
      </c>
    </row>
    <row r="894" spans="1:23" x14ac:dyDescent="0.25">
      <c r="A894" t="s">
        <v>513</v>
      </c>
      <c r="B894">
        <v>2005</v>
      </c>
      <c r="C894" t="s">
        <v>455</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Data_Completeness(LifeExpectancyData[[#This Row],[Life expectancy]:[Schooling]])</f>
        <v>0</v>
      </c>
    </row>
    <row r="895" spans="1:23" x14ac:dyDescent="0.25">
      <c r="A895" t="s">
        <v>513</v>
      </c>
      <c r="B895">
        <v>2004</v>
      </c>
      <c r="C895" t="s">
        <v>455</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Data_Completeness(LifeExpectancyData[[#This Row],[Life expectancy]:[Schooling]])</f>
        <v>0</v>
      </c>
    </row>
    <row r="896" spans="1:23" x14ac:dyDescent="0.25">
      <c r="A896" t="s">
        <v>513</v>
      </c>
      <c r="B896">
        <v>2003</v>
      </c>
      <c r="C896" t="s">
        <v>455</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Data_Completeness(LifeExpectancyData[[#This Row],[Life expectancy]:[Schooling]])</f>
        <v>0</v>
      </c>
    </row>
    <row r="897" spans="1:23" x14ac:dyDescent="0.25">
      <c r="A897" t="s">
        <v>513</v>
      </c>
      <c r="B897">
        <v>2002</v>
      </c>
      <c r="C897" t="s">
        <v>455</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Data_Completeness(LifeExpectancyData[[#This Row],[Life expectancy]:[Schooling]])</f>
        <v>0</v>
      </c>
    </row>
    <row r="898" spans="1:23" x14ac:dyDescent="0.25">
      <c r="A898" t="s">
        <v>513</v>
      </c>
      <c r="B898">
        <v>2001</v>
      </c>
      <c r="C898" t="s">
        <v>455</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Data_Completeness(LifeExpectancyData[[#This Row],[Life expectancy]:[Schooling]])</f>
        <v>0</v>
      </c>
    </row>
    <row r="899" spans="1:23" x14ac:dyDescent="0.25">
      <c r="A899" t="s">
        <v>513</v>
      </c>
      <c r="B899">
        <v>2000</v>
      </c>
      <c r="C899" t="s">
        <v>455</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Data_Completeness(LifeExpectancyData[[#This Row],[Life expectancy]:[Schooling]])</f>
        <v>0</v>
      </c>
    </row>
    <row r="900" spans="1:23" x14ac:dyDescent="0.25">
      <c r="A900" t="s">
        <v>514</v>
      </c>
      <c r="B900">
        <v>2015</v>
      </c>
      <c r="C900" t="s">
        <v>455</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Data_Completeness(LifeExpectancyData[[#This Row],[Life expectancy]:[Schooling]])</f>
        <v>0</v>
      </c>
    </row>
    <row r="901" spans="1:23" x14ac:dyDescent="0.25">
      <c r="A901" t="s">
        <v>514</v>
      </c>
      <c r="B901">
        <v>2014</v>
      </c>
      <c r="C901" t="s">
        <v>455</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Data_Completeness(LifeExpectancyData[[#This Row],[Life expectancy]:[Schooling]])</f>
        <v>1</v>
      </c>
    </row>
    <row r="902" spans="1:23" x14ac:dyDescent="0.25">
      <c r="A902" t="s">
        <v>514</v>
      </c>
      <c r="B902">
        <v>2013</v>
      </c>
      <c r="C902" t="s">
        <v>455</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Data_Completeness(LifeExpectancyData[[#This Row],[Life expectancy]:[Schooling]])</f>
        <v>1</v>
      </c>
    </row>
    <row r="903" spans="1:23" x14ac:dyDescent="0.25">
      <c r="A903" t="s">
        <v>514</v>
      </c>
      <c r="B903">
        <v>2012</v>
      </c>
      <c r="C903" t="s">
        <v>455</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Data_Completeness(LifeExpectancyData[[#This Row],[Life expectancy]:[Schooling]])</f>
        <v>1</v>
      </c>
    </row>
    <row r="904" spans="1:23" x14ac:dyDescent="0.25">
      <c r="A904" t="s">
        <v>514</v>
      </c>
      <c r="B904">
        <v>2011</v>
      </c>
      <c r="C904" t="s">
        <v>455</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Data_Completeness(LifeExpectancyData[[#This Row],[Life expectancy]:[Schooling]])</f>
        <v>1</v>
      </c>
    </row>
    <row r="905" spans="1:23" x14ac:dyDescent="0.25">
      <c r="A905" t="s">
        <v>514</v>
      </c>
      <c r="B905">
        <v>2010</v>
      </c>
      <c r="C905" t="s">
        <v>455</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Data_Completeness(LifeExpectancyData[[#This Row],[Life expectancy]:[Schooling]])</f>
        <v>1</v>
      </c>
    </row>
    <row r="906" spans="1:23" x14ac:dyDescent="0.25">
      <c r="A906" t="s">
        <v>514</v>
      </c>
      <c r="B906">
        <v>2009</v>
      </c>
      <c r="C906" t="s">
        <v>455</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Data_Completeness(LifeExpectancyData[[#This Row],[Life expectancy]:[Schooling]])</f>
        <v>1</v>
      </c>
    </row>
    <row r="907" spans="1:23" x14ac:dyDescent="0.25">
      <c r="A907" t="s">
        <v>514</v>
      </c>
      <c r="B907">
        <v>2008</v>
      </c>
      <c r="C907" t="s">
        <v>455</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Data_Completeness(LifeExpectancyData[[#This Row],[Life expectancy]:[Schooling]])</f>
        <v>1</v>
      </c>
    </row>
    <row r="908" spans="1:23" x14ac:dyDescent="0.25">
      <c r="A908" t="s">
        <v>514</v>
      </c>
      <c r="B908">
        <v>2007</v>
      </c>
      <c r="C908" t="s">
        <v>455</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Data_Completeness(LifeExpectancyData[[#This Row],[Life expectancy]:[Schooling]])</f>
        <v>1</v>
      </c>
    </row>
    <row r="909" spans="1:23" x14ac:dyDescent="0.25">
      <c r="A909" t="s">
        <v>514</v>
      </c>
      <c r="B909">
        <v>2006</v>
      </c>
      <c r="C909" t="s">
        <v>455</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Data_Completeness(LifeExpectancyData[[#This Row],[Life expectancy]:[Schooling]])</f>
        <v>1</v>
      </c>
    </row>
    <row r="910" spans="1:23" x14ac:dyDescent="0.25">
      <c r="A910" t="s">
        <v>514</v>
      </c>
      <c r="B910">
        <v>2005</v>
      </c>
      <c r="C910" t="s">
        <v>455</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Data_Completeness(LifeExpectancyData[[#This Row],[Life expectancy]:[Schooling]])</f>
        <v>1</v>
      </c>
    </row>
    <row r="911" spans="1:23" x14ac:dyDescent="0.25">
      <c r="A911" t="s">
        <v>514</v>
      </c>
      <c r="B911">
        <v>2004</v>
      </c>
      <c r="C911" t="s">
        <v>455</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Data_Completeness(LifeExpectancyData[[#This Row],[Life expectancy]:[Schooling]])</f>
        <v>1</v>
      </c>
    </row>
    <row r="912" spans="1:23" x14ac:dyDescent="0.25">
      <c r="A912" t="s">
        <v>514</v>
      </c>
      <c r="B912">
        <v>2003</v>
      </c>
      <c r="C912" t="s">
        <v>455</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Data_Completeness(LifeExpectancyData[[#This Row],[Life expectancy]:[Schooling]])</f>
        <v>1</v>
      </c>
    </row>
    <row r="913" spans="1:23" x14ac:dyDescent="0.25">
      <c r="A913" t="s">
        <v>514</v>
      </c>
      <c r="B913">
        <v>2002</v>
      </c>
      <c r="C913" t="s">
        <v>455</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Data_Completeness(LifeExpectancyData[[#This Row],[Life expectancy]:[Schooling]])</f>
        <v>1</v>
      </c>
    </row>
    <row r="914" spans="1:23" x14ac:dyDescent="0.25">
      <c r="A914" t="s">
        <v>514</v>
      </c>
      <c r="B914">
        <v>2001</v>
      </c>
      <c r="C914" t="s">
        <v>455</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Data_Completeness(LifeExpectancyData[[#This Row],[Life expectancy]:[Schooling]])</f>
        <v>1</v>
      </c>
    </row>
    <row r="915" spans="1:23" x14ac:dyDescent="0.25">
      <c r="A915" t="s">
        <v>514</v>
      </c>
      <c r="B915">
        <v>2000</v>
      </c>
      <c r="C915" t="s">
        <v>455</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Data_Completeness(LifeExpectancyData[[#This Row],[Life expectancy]:[Schooling]])</f>
        <v>1</v>
      </c>
    </row>
    <row r="916" spans="1:23" x14ac:dyDescent="0.25">
      <c r="A916" t="s">
        <v>515</v>
      </c>
      <c r="B916">
        <v>2015</v>
      </c>
      <c r="C916" t="s">
        <v>455</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Data_Completeness(LifeExpectancyData[[#This Row],[Life expectancy]:[Schooling]])</f>
        <v>0</v>
      </c>
    </row>
    <row r="917" spans="1:23" x14ac:dyDescent="0.25">
      <c r="A917" t="s">
        <v>515</v>
      </c>
      <c r="B917">
        <v>2014</v>
      </c>
      <c r="C917" t="s">
        <v>455</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Data_Completeness(LifeExpectancyData[[#This Row],[Life expectancy]:[Schooling]])</f>
        <v>0</v>
      </c>
    </row>
    <row r="918" spans="1:23" x14ac:dyDescent="0.25">
      <c r="A918" t="s">
        <v>515</v>
      </c>
      <c r="B918">
        <v>2013</v>
      </c>
      <c r="C918" t="s">
        <v>455</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Data_Completeness(LifeExpectancyData[[#This Row],[Life expectancy]:[Schooling]])</f>
        <v>0</v>
      </c>
    </row>
    <row r="919" spans="1:23" x14ac:dyDescent="0.25">
      <c r="A919" t="s">
        <v>515</v>
      </c>
      <c r="B919">
        <v>2012</v>
      </c>
      <c r="C919" t="s">
        <v>455</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Data_Completeness(LifeExpectancyData[[#This Row],[Life expectancy]:[Schooling]])</f>
        <v>0</v>
      </c>
    </row>
    <row r="920" spans="1:23" x14ac:dyDescent="0.25">
      <c r="A920" t="s">
        <v>515</v>
      </c>
      <c r="B920">
        <v>2011</v>
      </c>
      <c r="C920" t="s">
        <v>455</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Data_Completeness(LifeExpectancyData[[#This Row],[Life expectancy]:[Schooling]])</f>
        <v>0</v>
      </c>
    </row>
    <row r="921" spans="1:23" x14ac:dyDescent="0.25">
      <c r="A921" t="s">
        <v>515</v>
      </c>
      <c r="B921">
        <v>2010</v>
      </c>
      <c r="C921" t="s">
        <v>455</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Data_Completeness(LifeExpectancyData[[#This Row],[Life expectancy]:[Schooling]])</f>
        <v>0</v>
      </c>
    </row>
    <row r="922" spans="1:23" x14ac:dyDescent="0.25">
      <c r="A922" t="s">
        <v>515</v>
      </c>
      <c r="B922">
        <v>2009</v>
      </c>
      <c r="C922" t="s">
        <v>455</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Data_Completeness(LifeExpectancyData[[#This Row],[Life expectancy]:[Schooling]])</f>
        <v>0</v>
      </c>
    </row>
    <row r="923" spans="1:23" x14ac:dyDescent="0.25">
      <c r="A923" t="s">
        <v>515</v>
      </c>
      <c r="B923">
        <v>2008</v>
      </c>
      <c r="C923" t="s">
        <v>455</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Data_Completeness(LifeExpectancyData[[#This Row],[Life expectancy]:[Schooling]])</f>
        <v>0</v>
      </c>
    </row>
    <row r="924" spans="1:23" x14ac:dyDescent="0.25">
      <c r="A924" t="s">
        <v>515</v>
      </c>
      <c r="B924">
        <v>2007</v>
      </c>
      <c r="C924" t="s">
        <v>455</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Data_Completeness(LifeExpectancyData[[#This Row],[Life expectancy]:[Schooling]])</f>
        <v>0</v>
      </c>
    </row>
    <row r="925" spans="1:23" x14ac:dyDescent="0.25">
      <c r="A925" t="s">
        <v>515</v>
      </c>
      <c r="B925">
        <v>2006</v>
      </c>
      <c r="C925" t="s">
        <v>455</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Data_Completeness(LifeExpectancyData[[#This Row],[Life expectancy]:[Schooling]])</f>
        <v>0</v>
      </c>
    </row>
    <row r="926" spans="1:23" x14ac:dyDescent="0.25">
      <c r="A926" t="s">
        <v>515</v>
      </c>
      <c r="B926">
        <v>2005</v>
      </c>
      <c r="C926" t="s">
        <v>455</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Data_Completeness(LifeExpectancyData[[#This Row],[Life expectancy]:[Schooling]])</f>
        <v>0</v>
      </c>
    </row>
    <row r="927" spans="1:23" x14ac:dyDescent="0.25">
      <c r="A927" t="s">
        <v>515</v>
      </c>
      <c r="B927">
        <v>2004</v>
      </c>
      <c r="C927" t="s">
        <v>455</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Data_Completeness(LifeExpectancyData[[#This Row],[Life expectancy]:[Schooling]])</f>
        <v>0</v>
      </c>
    </row>
    <row r="928" spans="1:23" x14ac:dyDescent="0.25">
      <c r="A928" t="s">
        <v>515</v>
      </c>
      <c r="B928">
        <v>2003</v>
      </c>
      <c r="C928" t="s">
        <v>455</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Data_Completeness(LifeExpectancyData[[#This Row],[Life expectancy]:[Schooling]])</f>
        <v>0</v>
      </c>
    </row>
    <row r="929" spans="1:23" x14ac:dyDescent="0.25">
      <c r="A929" t="s">
        <v>515</v>
      </c>
      <c r="B929">
        <v>2002</v>
      </c>
      <c r="C929" t="s">
        <v>455</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Data_Completeness(LifeExpectancyData[[#This Row],[Life expectancy]:[Schooling]])</f>
        <v>0</v>
      </c>
    </row>
    <row r="930" spans="1:23" x14ac:dyDescent="0.25">
      <c r="A930" t="s">
        <v>515</v>
      </c>
      <c r="B930">
        <v>2001</v>
      </c>
      <c r="C930" t="s">
        <v>455</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Data_Completeness(LifeExpectancyData[[#This Row],[Life expectancy]:[Schooling]])</f>
        <v>0</v>
      </c>
    </row>
    <row r="931" spans="1:23" x14ac:dyDescent="0.25">
      <c r="A931" t="s">
        <v>515</v>
      </c>
      <c r="B931">
        <v>2000</v>
      </c>
      <c r="C931" t="s">
        <v>455</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Data_Completeness(LifeExpectancyData[[#This Row],[Life expectancy]:[Schooling]])</f>
        <v>0</v>
      </c>
    </row>
    <row r="932" spans="1:23" x14ac:dyDescent="0.25">
      <c r="A932" t="s">
        <v>516</v>
      </c>
      <c r="B932">
        <v>2015</v>
      </c>
      <c r="C932" t="s">
        <v>455</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Data_Completeness(LifeExpectancyData[[#This Row],[Life expectancy]:[Schooling]])</f>
        <v>0</v>
      </c>
    </row>
    <row r="933" spans="1:23" x14ac:dyDescent="0.25">
      <c r="A933" t="s">
        <v>516</v>
      </c>
      <c r="B933">
        <v>2014</v>
      </c>
      <c r="C933" t="s">
        <v>455</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Data_Completeness(LifeExpectancyData[[#This Row],[Life expectancy]:[Schooling]])</f>
        <v>1</v>
      </c>
    </row>
    <row r="934" spans="1:23" x14ac:dyDescent="0.25">
      <c r="A934" t="s">
        <v>516</v>
      </c>
      <c r="B934">
        <v>2013</v>
      </c>
      <c r="C934" t="s">
        <v>455</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Data_Completeness(LifeExpectancyData[[#This Row],[Life expectancy]:[Schooling]])</f>
        <v>1</v>
      </c>
    </row>
    <row r="935" spans="1:23" x14ac:dyDescent="0.25">
      <c r="A935" t="s">
        <v>516</v>
      </c>
      <c r="B935">
        <v>2012</v>
      </c>
      <c r="C935" t="s">
        <v>455</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Data_Completeness(LifeExpectancyData[[#This Row],[Life expectancy]:[Schooling]])</f>
        <v>1</v>
      </c>
    </row>
    <row r="936" spans="1:23" x14ac:dyDescent="0.25">
      <c r="A936" t="s">
        <v>516</v>
      </c>
      <c r="B936">
        <v>2011</v>
      </c>
      <c r="C936" t="s">
        <v>455</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Data_Completeness(LifeExpectancyData[[#This Row],[Life expectancy]:[Schooling]])</f>
        <v>1</v>
      </c>
    </row>
    <row r="937" spans="1:23" x14ac:dyDescent="0.25">
      <c r="A937" t="s">
        <v>516</v>
      </c>
      <c r="B937">
        <v>2010</v>
      </c>
      <c r="C937" t="s">
        <v>455</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Data_Completeness(LifeExpectancyData[[#This Row],[Life expectancy]:[Schooling]])</f>
        <v>1</v>
      </c>
    </row>
    <row r="938" spans="1:23" x14ac:dyDescent="0.25">
      <c r="A938" t="s">
        <v>516</v>
      </c>
      <c r="B938">
        <v>2009</v>
      </c>
      <c r="C938" t="s">
        <v>455</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Data_Completeness(LifeExpectancyData[[#This Row],[Life expectancy]:[Schooling]])</f>
        <v>1</v>
      </c>
    </row>
    <row r="939" spans="1:23" x14ac:dyDescent="0.25">
      <c r="A939" t="s">
        <v>516</v>
      </c>
      <c r="B939">
        <v>2008</v>
      </c>
      <c r="C939" t="s">
        <v>455</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Data_Completeness(LifeExpectancyData[[#This Row],[Life expectancy]:[Schooling]])</f>
        <v>1</v>
      </c>
    </row>
    <row r="940" spans="1:23" x14ac:dyDescent="0.25">
      <c r="A940" t="s">
        <v>516</v>
      </c>
      <c r="B940">
        <v>2007</v>
      </c>
      <c r="C940" t="s">
        <v>455</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Data_Completeness(LifeExpectancyData[[#This Row],[Life expectancy]:[Schooling]])</f>
        <v>1</v>
      </c>
    </row>
    <row r="941" spans="1:23" x14ac:dyDescent="0.25">
      <c r="A941" t="s">
        <v>516</v>
      </c>
      <c r="B941">
        <v>2006</v>
      </c>
      <c r="C941" t="s">
        <v>455</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Data_Completeness(LifeExpectancyData[[#This Row],[Life expectancy]:[Schooling]])</f>
        <v>1</v>
      </c>
    </row>
    <row r="942" spans="1:23" x14ac:dyDescent="0.25">
      <c r="A942" t="s">
        <v>516</v>
      </c>
      <c r="B942">
        <v>2005</v>
      </c>
      <c r="C942" t="s">
        <v>455</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Data_Completeness(LifeExpectancyData[[#This Row],[Life expectancy]:[Schooling]])</f>
        <v>1</v>
      </c>
    </row>
    <row r="943" spans="1:23" x14ac:dyDescent="0.25">
      <c r="A943" t="s">
        <v>516</v>
      </c>
      <c r="B943">
        <v>2004</v>
      </c>
      <c r="C943" t="s">
        <v>455</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Data_Completeness(LifeExpectancyData[[#This Row],[Life expectancy]:[Schooling]])</f>
        <v>1</v>
      </c>
    </row>
    <row r="944" spans="1:23" x14ac:dyDescent="0.25">
      <c r="A944" t="s">
        <v>516</v>
      </c>
      <c r="B944">
        <v>2003</v>
      </c>
      <c r="C944" t="s">
        <v>455</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Data_Completeness(LifeExpectancyData[[#This Row],[Life expectancy]:[Schooling]])</f>
        <v>1</v>
      </c>
    </row>
    <row r="945" spans="1:23" x14ac:dyDescent="0.25">
      <c r="A945" t="s">
        <v>516</v>
      </c>
      <c r="B945">
        <v>2002</v>
      </c>
      <c r="C945" t="s">
        <v>455</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Data_Completeness(LifeExpectancyData[[#This Row],[Life expectancy]:[Schooling]])</f>
        <v>1</v>
      </c>
    </row>
    <row r="946" spans="1:23" x14ac:dyDescent="0.25">
      <c r="A946" t="s">
        <v>516</v>
      </c>
      <c r="B946">
        <v>2001</v>
      </c>
      <c r="C946" t="s">
        <v>455</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Data_Completeness(LifeExpectancyData[[#This Row],[Life expectancy]:[Schooling]])</f>
        <v>1</v>
      </c>
    </row>
    <row r="947" spans="1:23" x14ac:dyDescent="0.25">
      <c r="A947" t="s">
        <v>516</v>
      </c>
      <c r="B947">
        <v>2000</v>
      </c>
      <c r="C947" t="s">
        <v>455</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Data_Completeness(LifeExpectancyData[[#This Row],[Life expectancy]:[Schooling]])</f>
        <v>1</v>
      </c>
    </row>
    <row r="948" spans="1:23" x14ac:dyDescent="0.25">
      <c r="A948" t="s">
        <v>517</v>
      </c>
      <c r="B948">
        <v>2015</v>
      </c>
      <c r="C948" t="s">
        <v>455</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Data_Completeness(LifeExpectancyData[[#This Row],[Life expectancy]:[Schooling]])</f>
        <v>0</v>
      </c>
    </row>
    <row r="949" spans="1:23" x14ac:dyDescent="0.25">
      <c r="A949" t="s">
        <v>517</v>
      </c>
      <c r="B949">
        <v>2014</v>
      </c>
      <c r="C949" t="s">
        <v>455</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Data_Completeness(LifeExpectancyData[[#This Row],[Life expectancy]:[Schooling]])</f>
        <v>1</v>
      </c>
    </row>
    <row r="950" spans="1:23" x14ac:dyDescent="0.25">
      <c r="A950" t="s">
        <v>517</v>
      </c>
      <c r="B950">
        <v>2013</v>
      </c>
      <c r="C950" t="s">
        <v>455</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Data_Completeness(LifeExpectancyData[[#This Row],[Life expectancy]:[Schooling]])</f>
        <v>1</v>
      </c>
    </row>
    <row r="951" spans="1:23" x14ac:dyDescent="0.25">
      <c r="A951" t="s">
        <v>517</v>
      </c>
      <c r="B951">
        <v>2012</v>
      </c>
      <c r="C951" t="s">
        <v>455</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Data_Completeness(LifeExpectancyData[[#This Row],[Life expectancy]:[Schooling]])</f>
        <v>1</v>
      </c>
    </row>
    <row r="952" spans="1:23" x14ac:dyDescent="0.25">
      <c r="A952" t="s">
        <v>517</v>
      </c>
      <c r="B952">
        <v>2011</v>
      </c>
      <c r="C952" t="s">
        <v>455</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Data_Completeness(LifeExpectancyData[[#This Row],[Life expectancy]:[Schooling]])</f>
        <v>1</v>
      </c>
    </row>
    <row r="953" spans="1:23" x14ac:dyDescent="0.25">
      <c r="A953" t="s">
        <v>517</v>
      </c>
      <c r="B953">
        <v>2010</v>
      </c>
      <c r="C953" t="s">
        <v>455</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Data_Completeness(LifeExpectancyData[[#This Row],[Life expectancy]:[Schooling]])</f>
        <v>1</v>
      </c>
    </row>
    <row r="954" spans="1:23" x14ac:dyDescent="0.25">
      <c r="A954" t="s">
        <v>517</v>
      </c>
      <c r="B954">
        <v>2009</v>
      </c>
      <c r="C954" t="s">
        <v>455</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Data_Completeness(LifeExpectancyData[[#This Row],[Life expectancy]:[Schooling]])</f>
        <v>1</v>
      </c>
    </row>
    <row r="955" spans="1:23" x14ac:dyDescent="0.25">
      <c r="A955" t="s">
        <v>517</v>
      </c>
      <c r="B955">
        <v>2008</v>
      </c>
      <c r="C955" t="s">
        <v>455</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Data_Completeness(LifeExpectancyData[[#This Row],[Life expectancy]:[Schooling]])</f>
        <v>1</v>
      </c>
    </row>
    <row r="956" spans="1:23" x14ac:dyDescent="0.25">
      <c r="A956" t="s">
        <v>517</v>
      </c>
      <c r="B956">
        <v>2007</v>
      </c>
      <c r="C956" t="s">
        <v>455</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Data_Completeness(LifeExpectancyData[[#This Row],[Life expectancy]:[Schooling]])</f>
        <v>1</v>
      </c>
    </row>
    <row r="957" spans="1:23" x14ac:dyDescent="0.25">
      <c r="A957" t="s">
        <v>517</v>
      </c>
      <c r="B957">
        <v>2006</v>
      </c>
      <c r="C957" t="s">
        <v>455</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Data_Completeness(LifeExpectancyData[[#This Row],[Life expectancy]:[Schooling]])</f>
        <v>1</v>
      </c>
    </row>
    <row r="958" spans="1:23" x14ac:dyDescent="0.25">
      <c r="A958" t="s">
        <v>517</v>
      </c>
      <c r="B958">
        <v>2005</v>
      </c>
      <c r="C958" t="s">
        <v>455</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Data_Completeness(LifeExpectancyData[[#This Row],[Life expectancy]:[Schooling]])</f>
        <v>1</v>
      </c>
    </row>
    <row r="959" spans="1:23" x14ac:dyDescent="0.25">
      <c r="A959" t="s">
        <v>517</v>
      </c>
      <c r="B959">
        <v>2004</v>
      </c>
      <c r="C959" t="s">
        <v>455</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Data_Completeness(LifeExpectancyData[[#This Row],[Life expectancy]:[Schooling]])</f>
        <v>0</v>
      </c>
    </row>
    <row r="960" spans="1:23" x14ac:dyDescent="0.25">
      <c r="A960" t="s">
        <v>517</v>
      </c>
      <c r="B960">
        <v>2003</v>
      </c>
      <c r="C960" t="s">
        <v>455</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Data_Completeness(LifeExpectancyData[[#This Row],[Life expectancy]:[Schooling]])</f>
        <v>0</v>
      </c>
    </row>
    <row r="961" spans="1:23" x14ac:dyDescent="0.25">
      <c r="A961" t="s">
        <v>517</v>
      </c>
      <c r="B961">
        <v>2002</v>
      </c>
      <c r="C961" t="s">
        <v>455</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Data_Completeness(LifeExpectancyData[[#This Row],[Life expectancy]:[Schooling]])</f>
        <v>0</v>
      </c>
    </row>
    <row r="962" spans="1:23" x14ac:dyDescent="0.25">
      <c r="A962" t="s">
        <v>517</v>
      </c>
      <c r="B962">
        <v>2001</v>
      </c>
      <c r="C962" t="s">
        <v>455</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Data_Completeness(LifeExpectancyData[[#This Row],[Life expectancy]:[Schooling]])</f>
        <v>0</v>
      </c>
    </row>
    <row r="963" spans="1:23" x14ac:dyDescent="0.25">
      <c r="A963" t="s">
        <v>517</v>
      </c>
      <c r="B963">
        <v>2000</v>
      </c>
      <c r="C963" t="s">
        <v>455</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Data_Completeness(LifeExpectancyData[[#This Row],[Life expectancy]:[Schooling]])</f>
        <v>0</v>
      </c>
    </row>
    <row r="964" spans="1:23" x14ac:dyDescent="0.25">
      <c r="A964" t="s">
        <v>518</v>
      </c>
      <c r="B964">
        <v>2015</v>
      </c>
      <c r="C964" t="s">
        <v>455</v>
      </c>
      <c r="D964">
        <v>61.1</v>
      </c>
      <c r="E964">
        <v>262</v>
      </c>
      <c r="F964">
        <v>3</v>
      </c>
      <c r="H964">
        <v>0</v>
      </c>
      <c r="I964">
        <v>97</v>
      </c>
      <c r="J964">
        <v>71</v>
      </c>
      <c r="K964">
        <v>27.3</v>
      </c>
      <c r="L964">
        <v>5</v>
      </c>
      <c r="M964">
        <v>96</v>
      </c>
      <c r="O964">
        <v>97</v>
      </c>
      <c r="P964">
        <v>1.7</v>
      </c>
      <c r="S964">
        <v>7.3</v>
      </c>
      <c r="T964">
        <v>7.2</v>
      </c>
      <c r="U964">
        <v>0.45</v>
      </c>
      <c r="V964">
        <v>8.9</v>
      </c>
      <c r="W964" t="b">
        <f>Data_Completeness(LifeExpectancyData[[#This Row],[Life expectancy]:[Schooling]])</f>
        <v>0</v>
      </c>
    </row>
    <row r="965" spans="1:23" x14ac:dyDescent="0.25">
      <c r="A965" t="s">
        <v>518</v>
      </c>
      <c r="B965">
        <v>2014</v>
      </c>
      <c r="C965" t="s">
        <v>455</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Data_Completeness(LifeExpectancyData[[#This Row],[Life expectancy]:[Schooling]])</f>
        <v>0</v>
      </c>
    </row>
    <row r="966" spans="1:23" x14ac:dyDescent="0.25">
      <c r="A966" t="s">
        <v>518</v>
      </c>
      <c r="B966">
        <v>2013</v>
      </c>
      <c r="C966" t="s">
        <v>455</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Data_Completeness(LifeExpectancyData[[#This Row],[Life expectancy]:[Schooling]])</f>
        <v>0</v>
      </c>
    </row>
    <row r="967" spans="1:23" x14ac:dyDescent="0.25">
      <c r="A967" t="s">
        <v>518</v>
      </c>
      <c r="B967">
        <v>2012</v>
      </c>
      <c r="C967" t="s">
        <v>455</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Data_Completeness(LifeExpectancyData[[#This Row],[Life expectancy]:[Schooling]])</f>
        <v>0</v>
      </c>
    </row>
    <row r="968" spans="1:23" x14ac:dyDescent="0.25">
      <c r="A968" t="s">
        <v>518</v>
      </c>
      <c r="B968">
        <v>2011</v>
      </c>
      <c r="C968" t="s">
        <v>455</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Data_Completeness(LifeExpectancyData[[#This Row],[Life expectancy]:[Schooling]])</f>
        <v>0</v>
      </c>
    </row>
    <row r="969" spans="1:23" x14ac:dyDescent="0.25">
      <c r="A969" t="s">
        <v>518</v>
      </c>
      <c r="B969">
        <v>2010</v>
      </c>
      <c r="C969" t="s">
        <v>455</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Data_Completeness(LifeExpectancyData[[#This Row],[Life expectancy]:[Schooling]])</f>
        <v>0</v>
      </c>
    </row>
    <row r="970" spans="1:23" x14ac:dyDescent="0.25">
      <c r="A970" t="s">
        <v>518</v>
      </c>
      <c r="B970">
        <v>2009</v>
      </c>
      <c r="C970" t="s">
        <v>455</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Data_Completeness(LifeExpectancyData[[#This Row],[Life expectancy]:[Schooling]])</f>
        <v>0</v>
      </c>
    </row>
    <row r="971" spans="1:23" x14ac:dyDescent="0.25">
      <c r="A971" t="s">
        <v>518</v>
      </c>
      <c r="B971">
        <v>2008</v>
      </c>
      <c r="C971" t="s">
        <v>455</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Data_Completeness(LifeExpectancyData[[#This Row],[Life expectancy]:[Schooling]])</f>
        <v>0</v>
      </c>
    </row>
    <row r="972" spans="1:23" x14ac:dyDescent="0.25">
      <c r="A972" t="s">
        <v>518</v>
      </c>
      <c r="B972">
        <v>2007</v>
      </c>
      <c r="C972" t="s">
        <v>455</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Data_Completeness(LifeExpectancyData[[#This Row],[Life expectancy]:[Schooling]])</f>
        <v>0</v>
      </c>
    </row>
    <row r="973" spans="1:23" x14ac:dyDescent="0.25">
      <c r="A973" t="s">
        <v>518</v>
      </c>
      <c r="B973">
        <v>2006</v>
      </c>
      <c r="C973" t="s">
        <v>455</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Data_Completeness(LifeExpectancyData[[#This Row],[Life expectancy]:[Schooling]])</f>
        <v>0</v>
      </c>
    </row>
    <row r="974" spans="1:23" x14ac:dyDescent="0.25">
      <c r="A974" t="s">
        <v>518</v>
      </c>
      <c r="B974">
        <v>2005</v>
      </c>
      <c r="C974" t="s">
        <v>455</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Data_Completeness(LifeExpectancyData[[#This Row],[Life expectancy]:[Schooling]])</f>
        <v>0</v>
      </c>
    </row>
    <row r="975" spans="1:23" x14ac:dyDescent="0.25">
      <c r="A975" t="s">
        <v>518</v>
      </c>
      <c r="B975">
        <v>2004</v>
      </c>
      <c r="C975" t="s">
        <v>455</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Data_Completeness(LifeExpectancyData[[#This Row],[Life expectancy]:[Schooling]])</f>
        <v>0</v>
      </c>
    </row>
    <row r="976" spans="1:23" x14ac:dyDescent="0.25">
      <c r="A976" t="s">
        <v>518</v>
      </c>
      <c r="B976">
        <v>2003</v>
      </c>
      <c r="C976" t="s">
        <v>455</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Data_Completeness(LifeExpectancyData[[#This Row],[Life expectancy]:[Schooling]])</f>
        <v>0</v>
      </c>
    </row>
    <row r="977" spans="1:23" x14ac:dyDescent="0.25">
      <c r="A977" t="s">
        <v>518</v>
      </c>
      <c r="B977">
        <v>2002</v>
      </c>
      <c r="C977" t="s">
        <v>455</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Data_Completeness(LifeExpectancyData[[#This Row],[Life expectancy]:[Schooling]])</f>
        <v>0</v>
      </c>
    </row>
    <row r="978" spans="1:23" x14ac:dyDescent="0.25">
      <c r="A978" t="s">
        <v>518</v>
      </c>
      <c r="B978">
        <v>2001</v>
      </c>
      <c r="C978" t="s">
        <v>455</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Data_Completeness(LifeExpectancyData[[#This Row],[Life expectancy]:[Schooling]])</f>
        <v>0</v>
      </c>
    </row>
    <row r="979" spans="1:23" x14ac:dyDescent="0.25">
      <c r="A979" t="s">
        <v>518</v>
      </c>
      <c r="B979">
        <v>2000</v>
      </c>
      <c r="C979" t="s">
        <v>455</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Data_Completeness(LifeExpectancyData[[#This Row],[Life expectancy]:[Schooling]])</f>
        <v>0</v>
      </c>
    </row>
    <row r="980" spans="1:23" x14ac:dyDescent="0.25">
      <c r="A980" t="s">
        <v>519</v>
      </c>
      <c r="B980">
        <v>2015</v>
      </c>
      <c r="C980" t="s">
        <v>455</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Data_Completeness(LifeExpectancyData[[#This Row],[Life expectancy]:[Schooling]])</f>
        <v>0</v>
      </c>
    </row>
    <row r="981" spans="1:23" x14ac:dyDescent="0.25">
      <c r="A981" t="s">
        <v>519</v>
      </c>
      <c r="B981">
        <v>2014</v>
      </c>
      <c r="C981" t="s">
        <v>455</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Data_Completeness(LifeExpectancyData[[#This Row],[Life expectancy]:[Schooling]])</f>
        <v>1</v>
      </c>
    </row>
    <row r="982" spans="1:23" x14ac:dyDescent="0.25">
      <c r="A982" t="s">
        <v>519</v>
      </c>
      <c r="B982">
        <v>2013</v>
      </c>
      <c r="C982" t="s">
        <v>455</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Data_Completeness(LifeExpectancyData[[#This Row],[Life expectancy]:[Schooling]])</f>
        <v>1</v>
      </c>
    </row>
    <row r="983" spans="1:23" x14ac:dyDescent="0.25">
      <c r="A983" t="s">
        <v>519</v>
      </c>
      <c r="B983">
        <v>2012</v>
      </c>
      <c r="C983" t="s">
        <v>455</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Data_Completeness(LifeExpectancyData[[#This Row],[Life expectancy]:[Schooling]])</f>
        <v>1</v>
      </c>
    </row>
    <row r="984" spans="1:23" x14ac:dyDescent="0.25">
      <c r="A984" t="s">
        <v>519</v>
      </c>
      <c r="B984">
        <v>2011</v>
      </c>
      <c r="C984" t="s">
        <v>455</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Data_Completeness(LifeExpectancyData[[#This Row],[Life expectancy]:[Schooling]])</f>
        <v>1</v>
      </c>
    </row>
    <row r="985" spans="1:23" x14ac:dyDescent="0.25">
      <c r="A985" t="s">
        <v>519</v>
      </c>
      <c r="B985">
        <v>2010</v>
      </c>
      <c r="C985" t="s">
        <v>455</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Data_Completeness(LifeExpectancyData[[#This Row],[Life expectancy]:[Schooling]])</f>
        <v>1</v>
      </c>
    </row>
    <row r="986" spans="1:23" x14ac:dyDescent="0.25">
      <c r="A986" t="s">
        <v>519</v>
      </c>
      <c r="B986">
        <v>2009</v>
      </c>
      <c r="C986" t="s">
        <v>455</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Data_Completeness(LifeExpectancyData[[#This Row],[Life expectancy]:[Schooling]])</f>
        <v>1</v>
      </c>
    </row>
    <row r="987" spans="1:23" x14ac:dyDescent="0.25">
      <c r="A987" t="s">
        <v>519</v>
      </c>
      <c r="B987">
        <v>2008</v>
      </c>
      <c r="C987" t="s">
        <v>455</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Data_Completeness(LifeExpectancyData[[#This Row],[Life expectancy]:[Schooling]])</f>
        <v>1</v>
      </c>
    </row>
    <row r="988" spans="1:23" x14ac:dyDescent="0.25">
      <c r="A988" t="s">
        <v>519</v>
      </c>
      <c r="B988">
        <v>2007</v>
      </c>
      <c r="C988" t="s">
        <v>455</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Data_Completeness(LifeExpectancyData[[#This Row],[Life expectancy]:[Schooling]])</f>
        <v>1</v>
      </c>
    </row>
    <row r="989" spans="1:23" x14ac:dyDescent="0.25">
      <c r="A989" t="s">
        <v>519</v>
      </c>
      <c r="B989">
        <v>2006</v>
      </c>
      <c r="C989" t="s">
        <v>455</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Data_Completeness(LifeExpectancyData[[#This Row],[Life expectancy]:[Schooling]])</f>
        <v>1</v>
      </c>
    </row>
    <row r="990" spans="1:23" x14ac:dyDescent="0.25">
      <c r="A990" t="s">
        <v>519</v>
      </c>
      <c r="B990">
        <v>2005</v>
      </c>
      <c r="C990" t="s">
        <v>455</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Data_Completeness(LifeExpectancyData[[#This Row],[Life expectancy]:[Schooling]])</f>
        <v>1</v>
      </c>
    </row>
    <row r="991" spans="1:23" x14ac:dyDescent="0.25">
      <c r="A991" t="s">
        <v>519</v>
      </c>
      <c r="B991">
        <v>2004</v>
      </c>
      <c r="C991" t="s">
        <v>455</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Data_Completeness(LifeExpectancyData[[#This Row],[Life expectancy]:[Schooling]])</f>
        <v>1</v>
      </c>
    </row>
    <row r="992" spans="1:23" x14ac:dyDescent="0.25">
      <c r="A992" t="s">
        <v>519</v>
      </c>
      <c r="B992">
        <v>2003</v>
      </c>
      <c r="C992" t="s">
        <v>455</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Data_Completeness(LifeExpectancyData[[#This Row],[Life expectancy]:[Schooling]])</f>
        <v>1</v>
      </c>
    </row>
    <row r="993" spans="1:23" x14ac:dyDescent="0.25">
      <c r="A993" t="s">
        <v>519</v>
      </c>
      <c r="B993">
        <v>2002</v>
      </c>
      <c r="C993" t="s">
        <v>455</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Data_Completeness(LifeExpectancyData[[#This Row],[Life expectancy]:[Schooling]])</f>
        <v>1</v>
      </c>
    </row>
    <row r="994" spans="1:23" x14ac:dyDescent="0.25">
      <c r="A994" t="s">
        <v>519</v>
      </c>
      <c r="B994">
        <v>2001</v>
      </c>
      <c r="C994" t="s">
        <v>455</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Data_Completeness(LifeExpectancyData[[#This Row],[Life expectancy]:[Schooling]])</f>
        <v>1</v>
      </c>
    </row>
    <row r="995" spans="1:23" x14ac:dyDescent="0.25">
      <c r="A995" t="s">
        <v>519</v>
      </c>
      <c r="B995">
        <v>2000</v>
      </c>
      <c r="C995" t="s">
        <v>455</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Data_Completeness(LifeExpectancyData[[#This Row],[Life expectancy]:[Schooling]])</f>
        <v>1</v>
      </c>
    </row>
    <row r="996" spans="1:23" x14ac:dyDescent="0.25">
      <c r="A996" t="s">
        <v>520</v>
      </c>
      <c r="B996">
        <v>2015</v>
      </c>
      <c r="C996" t="s">
        <v>463</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Data_Completeness(LifeExpectancyData[[#This Row],[Life expectancy]:[Schooling]])</f>
        <v>0</v>
      </c>
    </row>
    <row r="997" spans="1:23" x14ac:dyDescent="0.25">
      <c r="A997" t="s">
        <v>520</v>
      </c>
      <c r="B997">
        <v>2014</v>
      </c>
      <c r="C997" t="s">
        <v>463</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Data_Completeness(LifeExpectancyData[[#This Row],[Life expectancy]:[Schooling]])</f>
        <v>1</v>
      </c>
    </row>
    <row r="998" spans="1:23" x14ac:dyDescent="0.25">
      <c r="A998" t="s">
        <v>520</v>
      </c>
      <c r="B998">
        <v>2013</v>
      </c>
      <c r="C998" t="s">
        <v>463</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Data_Completeness(LifeExpectancyData[[#This Row],[Life expectancy]:[Schooling]])</f>
        <v>1</v>
      </c>
    </row>
    <row r="999" spans="1:23" x14ac:dyDescent="0.25">
      <c r="A999" t="s">
        <v>520</v>
      </c>
      <c r="B999">
        <v>2012</v>
      </c>
      <c r="C999" t="s">
        <v>463</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Data_Completeness(LifeExpectancyData[[#This Row],[Life expectancy]:[Schooling]])</f>
        <v>1</v>
      </c>
    </row>
    <row r="1000" spans="1:23" x14ac:dyDescent="0.25">
      <c r="A1000" t="s">
        <v>520</v>
      </c>
      <c r="B1000">
        <v>2011</v>
      </c>
      <c r="C1000" t="s">
        <v>463</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Data_Completeness(LifeExpectancyData[[#This Row],[Life expectancy]:[Schooling]])</f>
        <v>1</v>
      </c>
    </row>
    <row r="1001" spans="1:23" x14ac:dyDescent="0.25">
      <c r="A1001" t="s">
        <v>520</v>
      </c>
      <c r="B1001">
        <v>2010</v>
      </c>
      <c r="C1001" t="s">
        <v>463</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Data_Completeness(LifeExpectancyData[[#This Row],[Life expectancy]:[Schooling]])</f>
        <v>1</v>
      </c>
    </row>
    <row r="1002" spans="1:23" x14ac:dyDescent="0.25">
      <c r="A1002" t="s">
        <v>520</v>
      </c>
      <c r="B1002">
        <v>2009</v>
      </c>
      <c r="C1002" t="s">
        <v>463</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Data_Completeness(LifeExpectancyData[[#This Row],[Life expectancy]:[Schooling]])</f>
        <v>1</v>
      </c>
    </row>
    <row r="1003" spans="1:23" x14ac:dyDescent="0.25">
      <c r="A1003" t="s">
        <v>520</v>
      </c>
      <c r="B1003">
        <v>2008</v>
      </c>
      <c r="C1003" t="s">
        <v>463</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Data_Completeness(LifeExpectancyData[[#This Row],[Life expectancy]:[Schooling]])</f>
        <v>1</v>
      </c>
    </row>
    <row r="1004" spans="1:23" x14ac:dyDescent="0.25">
      <c r="A1004" t="s">
        <v>520</v>
      </c>
      <c r="B1004">
        <v>2007</v>
      </c>
      <c r="C1004" t="s">
        <v>463</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Data_Completeness(LifeExpectancyData[[#This Row],[Life expectancy]:[Schooling]])</f>
        <v>1</v>
      </c>
    </row>
    <row r="1005" spans="1:23" x14ac:dyDescent="0.25">
      <c r="A1005" t="s">
        <v>520</v>
      </c>
      <c r="B1005">
        <v>2006</v>
      </c>
      <c r="C1005" t="s">
        <v>463</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Data_Completeness(LifeExpectancyData[[#This Row],[Life expectancy]:[Schooling]])</f>
        <v>1</v>
      </c>
    </row>
    <row r="1006" spans="1:23" x14ac:dyDescent="0.25">
      <c r="A1006" t="s">
        <v>520</v>
      </c>
      <c r="B1006">
        <v>2005</v>
      </c>
      <c r="C1006" t="s">
        <v>463</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Data_Completeness(LifeExpectancyData[[#This Row],[Life expectancy]:[Schooling]])</f>
        <v>1</v>
      </c>
    </row>
    <row r="1007" spans="1:23" x14ac:dyDescent="0.25">
      <c r="A1007" t="s">
        <v>520</v>
      </c>
      <c r="B1007">
        <v>2004</v>
      </c>
      <c r="C1007" t="s">
        <v>463</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Data_Completeness(LifeExpectancyData[[#This Row],[Life expectancy]:[Schooling]])</f>
        <v>1</v>
      </c>
    </row>
    <row r="1008" spans="1:23" x14ac:dyDescent="0.25">
      <c r="A1008" t="s">
        <v>520</v>
      </c>
      <c r="B1008">
        <v>2003</v>
      </c>
      <c r="C1008" t="s">
        <v>463</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Data_Completeness(LifeExpectancyData[[#This Row],[Life expectancy]:[Schooling]])</f>
        <v>1</v>
      </c>
    </row>
    <row r="1009" spans="1:23" x14ac:dyDescent="0.25">
      <c r="A1009" t="s">
        <v>520</v>
      </c>
      <c r="B1009">
        <v>2002</v>
      </c>
      <c r="C1009" t="s">
        <v>463</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Data_Completeness(LifeExpectancyData[[#This Row],[Life expectancy]:[Schooling]])</f>
        <v>1</v>
      </c>
    </row>
    <row r="1010" spans="1:23" x14ac:dyDescent="0.25">
      <c r="A1010" t="s">
        <v>520</v>
      </c>
      <c r="B1010">
        <v>2001</v>
      </c>
      <c r="C1010" t="s">
        <v>463</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Data_Completeness(LifeExpectancyData[[#This Row],[Life expectancy]:[Schooling]])</f>
        <v>1</v>
      </c>
    </row>
    <row r="1011" spans="1:23" x14ac:dyDescent="0.25">
      <c r="A1011" t="s">
        <v>520</v>
      </c>
      <c r="B1011">
        <v>2000</v>
      </c>
      <c r="C1011" t="s">
        <v>463</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Data_Completeness(LifeExpectancyData[[#This Row],[Life expectancy]:[Schooling]])</f>
        <v>1</v>
      </c>
    </row>
    <row r="1012" spans="1:23" x14ac:dyDescent="0.25">
      <c r="A1012" t="s">
        <v>521</v>
      </c>
      <c r="B1012">
        <v>2015</v>
      </c>
      <c r="C1012" t="s">
        <v>455</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Data_Completeness(LifeExpectancyData[[#This Row],[Life expectancy]:[Schooling]])</f>
        <v>0</v>
      </c>
    </row>
    <row r="1013" spans="1:23" x14ac:dyDescent="0.25">
      <c r="A1013" t="s">
        <v>521</v>
      </c>
      <c r="B1013">
        <v>2014</v>
      </c>
      <c r="C1013" t="s">
        <v>455</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Data_Completeness(LifeExpectancyData[[#This Row],[Life expectancy]:[Schooling]])</f>
        <v>1</v>
      </c>
    </row>
    <row r="1014" spans="1:23" x14ac:dyDescent="0.25">
      <c r="A1014" t="s">
        <v>521</v>
      </c>
      <c r="B1014">
        <v>2013</v>
      </c>
      <c r="C1014" t="s">
        <v>455</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Data_Completeness(LifeExpectancyData[[#This Row],[Life expectancy]:[Schooling]])</f>
        <v>1</v>
      </c>
    </row>
    <row r="1015" spans="1:23" x14ac:dyDescent="0.25">
      <c r="A1015" t="s">
        <v>521</v>
      </c>
      <c r="B1015">
        <v>2012</v>
      </c>
      <c r="C1015" t="s">
        <v>455</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Data_Completeness(LifeExpectancyData[[#This Row],[Life expectancy]:[Schooling]])</f>
        <v>1</v>
      </c>
    </row>
    <row r="1016" spans="1:23" x14ac:dyDescent="0.25">
      <c r="A1016" t="s">
        <v>521</v>
      </c>
      <c r="B1016">
        <v>2011</v>
      </c>
      <c r="C1016" t="s">
        <v>455</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Data_Completeness(LifeExpectancyData[[#This Row],[Life expectancy]:[Schooling]])</f>
        <v>1</v>
      </c>
    </row>
    <row r="1017" spans="1:23" x14ac:dyDescent="0.25">
      <c r="A1017" t="s">
        <v>521</v>
      </c>
      <c r="B1017">
        <v>2010</v>
      </c>
      <c r="C1017" t="s">
        <v>455</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Data_Completeness(LifeExpectancyData[[#This Row],[Life expectancy]:[Schooling]])</f>
        <v>1</v>
      </c>
    </row>
    <row r="1018" spans="1:23" x14ac:dyDescent="0.25">
      <c r="A1018" t="s">
        <v>521</v>
      </c>
      <c r="B1018">
        <v>2009</v>
      </c>
      <c r="C1018" t="s">
        <v>455</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Data_Completeness(LifeExpectancyData[[#This Row],[Life expectancy]:[Schooling]])</f>
        <v>1</v>
      </c>
    </row>
    <row r="1019" spans="1:23" x14ac:dyDescent="0.25">
      <c r="A1019" t="s">
        <v>521</v>
      </c>
      <c r="B1019">
        <v>2008</v>
      </c>
      <c r="C1019" t="s">
        <v>455</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Data_Completeness(LifeExpectancyData[[#This Row],[Life expectancy]:[Schooling]])</f>
        <v>1</v>
      </c>
    </row>
    <row r="1020" spans="1:23" x14ac:dyDescent="0.25">
      <c r="A1020" t="s">
        <v>521</v>
      </c>
      <c r="B1020">
        <v>2007</v>
      </c>
      <c r="C1020" t="s">
        <v>455</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Data_Completeness(LifeExpectancyData[[#This Row],[Life expectancy]:[Schooling]])</f>
        <v>1</v>
      </c>
    </row>
    <row r="1021" spans="1:23" x14ac:dyDescent="0.25">
      <c r="A1021" t="s">
        <v>521</v>
      </c>
      <c r="B1021">
        <v>2006</v>
      </c>
      <c r="C1021" t="s">
        <v>455</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Data_Completeness(LifeExpectancyData[[#This Row],[Life expectancy]:[Schooling]])</f>
        <v>1</v>
      </c>
    </row>
    <row r="1022" spans="1:23" x14ac:dyDescent="0.25">
      <c r="A1022" t="s">
        <v>521</v>
      </c>
      <c r="B1022">
        <v>2005</v>
      </c>
      <c r="C1022" t="s">
        <v>455</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Data_Completeness(LifeExpectancyData[[#This Row],[Life expectancy]:[Schooling]])</f>
        <v>1</v>
      </c>
    </row>
    <row r="1023" spans="1:23" x14ac:dyDescent="0.25">
      <c r="A1023" t="s">
        <v>521</v>
      </c>
      <c r="B1023">
        <v>2004</v>
      </c>
      <c r="C1023" t="s">
        <v>455</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Data_Completeness(LifeExpectancyData[[#This Row],[Life expectancy]:[Schooling]])</f>
        <v>1</v>
      </c>
    </row>
    <row r="1024" spans="1:23" x14ac:dyDescent="0.25">
      <c r="A1024" t="s">
        <v>521</v>
      </c>
      <c r="B1024">
        <v>2003</v>
      </c>
      <c r="C1024" t="s">
        <v>455</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Data_Completeness(LifeExpectancyData[[#This Row],[Life expectancy]:[Schooling]])</f>
        <v>1</v>
      </c>
    </row>
    <row r="1025" spans="1:23" x14ac:dyDescent="0.25">
      <c r="A1025" t="s">
        <v>521</v>
      </c>
      <c r="B1025">
        <v>2002</v>
      </c>
      <c r="C1025" t="s">
        <v>455</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Data_Completeness(LifeExpectancyData[[#This Row],[Life expectancy]:[Schooling]])</f>
        <v>1</v>
      </c>
    </row>
    <row r="1026" spans="1:23" x14ac:dyDescent="0.25">
      <c r="A1026" t="s">
        <v>521</v>
      </c>
      <c r="B1026">
        <v>2001</v>
      </c>
      <c r="C1026" t="s">
        <v>455</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Data_Completeness(LifeExpectancyData[[#This Row],[Life expectancy]:[Schooling]])</f>
        <v>0</v>
      </c>
    </row>
    <row r="1027" spans="1:23" x14ac:dyDescent="0.25">
      <c r="A1027" t="s">
        <v>521</v>
      </c>
      <c r="B1027">
        <v>2000</v>
      </c>
      <c r="C1027" t="s">
        <v>455</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Data_Completeness(LifeExpectancyData[[#This Row],[Life expectancy]:[Schooling]])</f>
        <v>0</v>
      </c>
    </row>
    <row r="1028" spans="1:23" x14ac:dyDescent="0.25">
      <c r="A1028" t="s">
        <v>522</v>
      </c>
      <c r="B1028">
        <v>2015</v>
      </c>
      <c r="C1028" t="s">
        <v>455</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Data_Completeness(LifeExpectancyData[[#This Row],[Life expectancy]:[Schooling]])</f>
        <v>0</v>
      </c>
    </row>
    <row r="1029" spans="1:23" x14ac:dyDescent="0.25">
      <c r="A1029" t="s">
        <v>522</v>
      </c>
      <c r="B1029">
        <v>2014</v>
      </c>
      <c r="C1029" t="s">
        <v>455</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Data_Completeness(LifeExpectancyData[[#This Row],[Life expectancy]:[Schooling]])</f>
        <v>1</v>
      </c>
    </row>
    <row r="1030" spans="1:23" x14ac:dyDescent="0.25">
      <c r="A1030" t="s">
        <v>522</v>
      </c>
      <c r="B1030">
        <v>2013</v>
      </c>
      <c r="C1030" t="s">
        <v>455</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Data_Completeness(LifeExpectancyData[[#This Row],[Life expectancy]:[Schooling]])</f>
        <v>1</v>
      </c>
    </row>
    <row r="1031" spans="1:23" x14ac:dyDescent="0.25">
      <c r="A1031" t="s">
        <v>522</v>
      </c>
      <c r="B1031">
        <v>2012</v>
      </c>
      <c r="C1031" t="s">
        <v>455</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Data_Completeness(LifeExpectancyData[[#This Row],[Life expectancy]:[Schooling]])</f>
        <v>1</v>
      </c>
    </row>
    <row r="1032" spans="1:23" x14ac:dyDescent="0.25">
      <c r="A1032" t="s">
        <v>522</v>
      </c>
      <c r="B1032">
        <v>2011</v>
      </c>
      <c r="C1032" t="s">
        <v>455</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Data_Completeness(LifeExpectancyData[[#This Row],[Life expectancy]:[Schooling]])</f>
        <v>1</v>
      </c>
    </row>
    <row r="1033" spans="1:23" x14ac:dyDescent="0.25">
      <c r="A1033" t="s">
        <v>522</v>
      </c>
      <c r="B1033">
        <v>2010</v>
      </c>
      <c r="C1033" t="s">
        <v>455</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Data_Completeness(LifeExpectancyData[[#This Row],[Life expectancy]:[Schooling]])</f>
        <v>1</v>
      </c>
    </row>
    <row r="1034" spans="1:23" x14ac:dyDescent="0.25">
      <c r="A1034" t="s">
        <v>522</v>
      </c>
      <c r="B1034">
        <v>2009</v>
      </c>
      <c r="C1034" t="s">
        <v>455</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Data_Completeness(LifeExpectancyData[[#This Row],[Life expectancy]:[Schooling]])</f>
        <v>1</v>
      </c>
    </row>
    <row r="1035" spans="1:23" x14ac:dyDescent="0.25">
      <c r="A1035" t="s">
        <v>522</v>
      </c>
      <c r="B1035">
        <v>2008</v>
      </c>
      <c r="C1035" t="s">
        <v>455</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Data_Completeness(LifeExpectancyData[[#This Row],[Life expectancy]:[Schooling]])</f>
        <v>1</v>
      </c>
    </row>
    <row r="1036" spans="1:23" x14ac:dyDescent="0.25">
      <c r="A1036" t="s">
        <v>522</v>
      </c>
      <c r="B1036">
        <v>2007</v>
      </c>
      <c r="C1036" t="s">
        <v>455</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Data_Completeness(LifeExpectancyData[[#This Row],[Life expectancy]:[Schooling]])</f>
        <v>1</v>
      </c>
    </row>
    <row r="1037" spans="1:23" x14ac:dyDescent="0.25">
      <c r="A1037" t="s">
        <v>522</v>
      </c>
      <c r="B1037">
        <v>2006</v>
      </c>
      <c r="C1037" t="s">
        <v>455</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Data_Completeness(LifeExpectancyData[[#This Row],[Life expectancy]:[Schooling]])</f>
        <v>1</v>
      </c>
    </row>
    <row r="1038" spans="1:23" x14ac:dyDescent="0.25">
      <c r="A1038" t="s">
        <v>522</v>
      </c>
      <c r="B1038">
        <v>2005</v>
      </c>
      <c r="C1038" t="s">
        <v>455</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Data_Completeness(LifeExpectancyData[[#This Row],[Life expectancy]:[Schooling]])</f>
        <v>1</v>
      </c>
    </row>
    <row r="1039" spans="1:23" x14ac:dyDescent="0.25">
      <c r="A1039" t="s">
        <v>522</v>
      </c>
      <c r="B1039">
        <v>2004</v>
      </c>
      <c r="C1039" t="s">
        <v>455</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Data_Completeness(LifeExpectancyData[[#This Row],[Life expectancy]:[Schooling]])</f>
        <v>1</v>
      </c>
    </row>
    <row r="1040" spans="1:23" x14ac:dyDescent="0.25">
      <c r="A1040" t="s">
        <v>522</v>
      </c>
      <c r="B1040">
        <v>2003</v>
      </c>
      <c r="C1040" t="s">
        <v>455</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Data_Completeness(LifeExpectancyData[[#This Row],[Life expectancy]:[Schooling]])</f>
        <v>1</v>
      </c>
    </row>
    <row r="1041" spans="1:23" x14ac:dyDescent="0.25">
      <c r="A1041" t="s">
        <v>522</v>
      </c>
      <c r="B1041">
        <v>2002</v>
      </c>
      <c r="C1041" t="s">
        <v>455</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Data_Completeness(LifeExpectancyData[[#This Row],[Life expectancy]:[Schooling]])</f>
        <v>1</v>
      </c>
    </row>
    <row r="1042" spans="1:23" x14ac:dyDescent="0.25">
      <c r="A1042" t="s">
        <v>522</v>
      </c>
      <c r="B1042">
        <v>2001</v>
      </c>
      <c r="C1042" t="s">
        <v>455</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Data_Completeness(LifeExpectancyData[[#This Row],[Life expectancy]:[Schooling]])</f>
        <v>1</v>
      </c>
    </row>
    <row r="1043" spans="1:23" x14ac:dyDescent="0.25">
      <c r="A1043" t="s">
        <v>522</v>
      </c>
      <c r="B1043">
        <v>2000</v>
      </c>
      <c r="C1043" t="s">
        <v>455</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Data_Completeness(LifeExpectancyData[[#This Row],[Life expectancy]:[Schooling]])</f>
        <v>1</v>
      </c>
    </row>
    <row r="1044" spans="1:23" x14ac:dyDescent="0.25">
      <c r="A1044" t="s">
        <v>523</v>
      </c>
      <c r="B1044">
        <v>2015</v>
      </c>
      <c r="C1044" t="s">
        <v>455</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Data_Completeness(LifeExpectancyData[[#This Row],[Life expectancy]:[Schooling]])</f>
        <v>0</v>
      </c>
    </row>
    <row r="1045" spans="1:23" x14ac:dyDescent="0.25">
      <c r="A1045" t="s">
        <v>523</v>
      </c>
      <c r="B1045">
        <v>2014</v>
      </c>
      <c r="C1045" t="s">
        <v>455</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Data_Completeness(LifeExpectancyData[[#This Row],[Life expectancy]:[Schooling]])</f>
        <v>0</v>
      </c>
    </row>
    <row r="1046" spans="1:23" x14ac:dyDescent="0.25">
      <c r="A1046" t="s">
        <v>523</v>
      </c>
      <c r="B1046">
        <v>2013</v>
      </c>
      <c r="C1046" t="s">
        <v>455</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Data_Completeness(LifeExpectancyData[[#This Row],[Life expectancy]:[Schooling]])</f>
        <v>0</v>
      </c>
    </row>
    <row r="1047" spans="1:23" x14ac:dyDescent="0.25">
      <c r="A1047" t="s">
        <v>523</v>
      </c>
      <c r="B1047">
        <v>2012</v>
      </c>
      <c r="C1047" t="s">
        <v>455</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Data_Completeness(LifeExpectancyData[[#This Row],[Life expectancy]:[Schooling]])</f>
        <v>0</v>
      </c>
    </row>
    <row r="1048" spans="1:23" x14ac:dyDescent="0.25">
      <c r="A1048" t="s">
        <v>523</v>
      </c>
      <c r="B1048">
        <v>2011</v>
      </c>
      <c r="C1048" t="s">
        <v>455</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Data_Completeness(LifeExpectancyData[[#This Row],[Life expectancy]:[Schooling]])</f>
        <v>0</v>
      </c>
    </row>
    <row r="1049" spans="1:23" x14ac:dyDescent="0.25">
      <c r="A1049" t="s">
        <v>523</v>
      </c>
      <c r="B1049">
        <v>2010</v>
      </c>
      <c r="C1049" t="s">
        <v>455</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Data_Completeness(LifeExpectancyData[[#This Row],[Life expectancy]:[Schooling]])</f>
        <v>0</v>
      </c>
    </row>
    <row r="1050" spans="1:23" x14ac:dyDescent="0.25">
      <c r="A1050" t="s">
        <v>523</v>
      </c>
      <c r="B1050">
        <v>2009</v>
      </c>
      <c r="C1050" t="s">
        <v>455</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Data_Completeness(LifeExpectancyData[[#This Row],[Life expectancy]:[Schooling]])</f>
        <v>0</v>
      </c>
    </row>
    <row r="1051" spans="1:23" x14ac:dyDescent="0.25">
      <c r="A1051" t="s">
        <v>523</v>
      </c>
      <c r="B1051">
        <v>2008</v>
      </c>
      <c r="C1051" t="s">
        <v>455</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Data_Completeness(LifeExpectancyData[[#This Row],[Life expectancy]:[Schooling]])</f>
        <v>0</v>
      </c>
    </row>
    <row r="1052" spans="1:23" x14ac:dyDescent="0.25">
      <c r="A1052" t="s">
        <v>523</v>
      </c>
      <c r="B1052">
        <v>2007</v>
      </c>
      <c r="C1052" t="s">
        <v>455</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Data_Completeness(LifeExpectancyData[[#This Row],[Life expectancy]:[Schooling]])</f>
        <v>0</v>
      </c>
    </row>
    <row r="1053" spans="1:23" x14ac:dyDescent="0.25">
      <c r="A1053" t="s">
        <v>523</v>
      </c>
      <c r="B1053">
        <v>2006</v>
      </c>
      <c r="C1053" t="s">
        <v>455</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Data_Completeness(LifeExpectancyData[[#This Row],[Life expectancy]:[Schooling]])</f>
        <v>0</v>
      </c>
    </row>
    <row r="1054" spans="1:23" x14ac:dyDescent="0.25">
      <c r="A1054" t="s">
        <v>523</v>
      </c>
      <c r="B1054">
        <v>2005</v>
      </c>
      <c r="C1054" t="s">
        <v>455</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Data_Completeness(LifeExpectancyData[[#This Row],[Life expectancy]:[Schooling]])</f>
        <v>0</v>
      </c>
    </row>
    <row r="1055" spans="1:23" x14ac:dyDescent="0.25">
      <c r="A1055" t="s">
        <v>523</v>
      </c>
      <c r="B1055">
        <v>2004</v>
      </c>
      <c r="C1055" t="s">
        <v>455</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Data_Completeness(LifeExpectancyData[[#This Row],[Life expectancy]:[Schooling]])</f>
        <v>0</v>
      </c>
    </row>
    <row r="1056" spans="1:23" x14ac:dyDescent="0.25">
      <c r="A1056" t="s">
        <v>523</v>
      </c>
      <c r="B1056">
        <v>2003</v>
      </c>
      <c r="C1056" t="s">
        <v>455</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Data_Completeness(LifeExpectancyData[[#This Row],[Life expectancy]:[Schooling]])</f>
        <v>0</v>
      </c>
    </row>
    <row r="1057" spans="1:23" x14ac:dyDescent="0.25">
      <c r="A1057" t="s">
        <v>523</v>
      </c>
      <c r="B1057">
        <v>2002</v>
      </c>
      <c r="C1057" t="s">
        <v>455</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Data_Completeness(LifeExpectancyData[[#This Row],[Life expectancy]:[Schooling]])</f>
        <v>0</v>
      </c>
    </row>
    <row r="1058" spans="1:23" x14ac:dyDescent="0.25">
      <c r="A1058" t="s">
        <v>523</v>
      </c>
      <c r="B1058">
        <v>2001</v>
      </c>
      <c r="C1058" t="s">
        <v>455</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Data_Completeness(LifeExpectancyData[[#This Row],[Life expectancy]:[Schooling]])</f>
        <v>0</v>
      </c>
    </row>
    <row r="1059" spans="1:23" x14ac:dyDescent="0.25">
      <c r="A1059" t="s">
        <v>523</v>
      </c>
      <c r="B1059">
        <v>2000</v>
      </c>
      <c r="C1059" t="s">
        <v>455</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Data_Completeness(LifeExpectancyData[[#This Row],[Life expectancy]:[Schooling]])</f>
        <v>0</v>
      </c>
    </row>
    <row r="1060" spans="1:23" x14ac:dyDescent="0.25">
      <c r="A1060" t="s">
        <v>524</v>
      </c>
      <c r="B1060">
        <v>2015</v>
      </c>
      <c r="C1060" t="s">
        <v>455</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Data_Completeness(LifeExpectancyData[[#This Row],[Life expectancy]:[Schooling]])</f>
        <v>0</v>
      </c>
    </row>
    <row r="1061" spans="1:23" x14ac:dyDescent="0.25">
      <c r="A1061" t="s">
        <v>524</v>
      </c>
      <c r="B1061">
        <v>2014</v>
      </c>
      <c r="C1061" t="s">
        <v>455</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Data_Completeness(LifeExpectancyData[[#This Row],[Life expectancy]:[Schooling]])</f>
        <v>1</v>
      </c>
    </row>
    <row r="1062" spans="1:23" x14ac:dyDescent="0.25">
      <c r="A1062" t="s">
        <v>524</v>
      </c>
      <c r="B1062">
        <v>2013</v>
      </c>
      <c r="C1062" t="s">
        <v>455</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Data_Completeness(LifeExpectancyData[[#This Row],[Life expectancy]:[Schooling]])</f>
        <v>1</v>
      </c>
    </row>
    <row r="1063" spans="1:23" x14ac:dyDescent="0.25">
      <c r="A1063" t="s">
        <v>524</v>
      </c>
      <c r="B1063">
        <v>2012</v>
      </c>
      <c r="C1063" t="s">
        <v>455</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Data_Completeness(LifeExpectancyData[[#This Row],[Life expectancy]:[Schooling]])</f>
        <v>1</v>
      </c>
    </row>
    <row r="1064" spans="1:23" x14ac:dyDescent="0.25">
      <c r="A1064" t="s">
        <v>524</v>
      </c>
      <c r="B1064">
        <v>2011</v>
      </c>
      <c r="C1064" t="s">
        <v>455</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Data_Completeness(LifeExpectancyData[[#This Row],[Life expectancy]:[Schooling]])</f>
        <v>1</v>
      </c>
    </row>
    <row r="1065" spans="1:23" x14ac:dyDescent="0.25">
      <c r="A1065" t="s">
        <v>524</v>
      </c>
      <c r="B1065">
        <v>2010</v>
      </c>
      <c r="C1065" t="s">
        <v>455</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Data_Completeness(LifeExpectancyData[[#This Row],[Life expectancy]:[Schooling]])</f>
        <v>1</v>
      </c>
    </row>
    <row r="1066" spans="1:23" x14ac:dyDescent="0.25">
      <c r="A1066" t="s">
        <v>524</v>
      </c>
      <c r="B1066">
        <v>2009</v>
      </c>
      <c r="C1066" t="s">
        <v>455</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Data_Completeness(LifeExpectancyData[[#This Row],[Life expectancy]:[Schooling]])</f>
        <v>1</v>
      </c>
    </row>
    <row r="1067" spans="1:23" x14ac:dyDescent="0.25">
      <c r="A1067" t="s">
        <v>524</v>
      </c>
      <c r="B1067">
        <v>2008</v>
      </c>
      <c r="C1067" t="s">
        <v>455</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Data_Completeness(LifeExpectancyData[[#This Row],[Life expectancy]:[Schooling]])</f>
        <v>1</v>
      </c>
    </row>
    <row r="1068" spans="1:23" x14ac:dyDescent="0.25">
      <c r="A1068" t="s">
        <v>524</v>
      </c>
      <c r="B1068">
        <v>2007</v>
      </c>
      <c r="C1068" t="s">
        <v>455</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Data_Completeness(LifeExpectancyData[[#This Row],[Life expectancy]:[Schooling]])</f>
        <v>1</v>
      </c>
    </row>
    <row r="1069" spans="1:23" x14ac:dyDescent="0.25">
      <c r="A1069" t="s">
        <v>524</v>
      </c>
      <c r="B1069">
        <v>2006</v>
      </c>
      <c r="C1069" t="s">
        <v>455</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Data_Completeness(LifeExpectancyData[[#This Row],[Life expectancy]:[Schooling]])</f>
        <v>1</v>
      </c>
    </row>
    <row r="1070" spans="1:23" x14ac:dyDescent="0.25">
      <c r="A1070" t="s">
        <v>524</v>
      </c>
      <c r="B1070">
        <v>2005</v>
      </c>
      <c r="C1070" t="s">
        <v>455</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Data_Completeness(LifeExpectancyData[[#This Row],[Life expectancy]:[Schooling]])</f>
        <v>1</v>
      </c>
    </row>
    <row r="1071" spans="1:23" x14ac:dyDescent="0.25">
      <c r="A1071" t="s">
        <v>524</v>
      </c>
      <c r="B1071">
        <v>2004</v>
      </c>
      <c r="C1071" t="s">
        <v>455</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Data_Completeness(LifeExpectancyData[[#This Row],[Life expectancy]:[Schooling]])</f>
        <v>0</v>
      </c>
    </row>
    <row r="1072" spans="1:23" x14ac:dyDescent="0.25">
      <c r="A1072" t="s">
        <v>524</v>
      </c>
      <c r="B1072">
        <v>2003</v>
      </c>
      <c r="C1072" t="s">
        <v>455</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Data_Completeness(LifeExpectancyData[[#This Row],[Life expectancy]:[Schooling]])</f>
        <v>0</v>
      </c>
    </row>
    <row r="1073" spans="1:23" x14ac:dyDescent="0.25">
      <c r="A1073" t="s">
        <v>524</v>
      </c>
      <c r="B1073">
        <v>2002</v>
      </c>
      <c r="C1073" t="s">
        <v>455</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Data_Completeness(LifeExpectancyData[[#This Row],[Life expectancy]:[Schooling]])</f>
        <v>0</v>
      </c>
    </row>
    <row r="1074" spans="1:23" x14ac:dyDescent="0.25">
      <c r="A1074" t="s">
        <v>524</v>
      </c>
      <c r="B1074">
        <v>2001</v>
      </c>
      <c r="C1074" t="s">
        <v>455</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Data_Completeness(LifeExpectancyData[[#This Row],[Life expectancy]:[Schooling]])</f>
        <v>0</v>
      </c>
    </row>
    <row r="1075" spans="1:23" x14ac:dyDescent="0.25">
      <c r="A1075" t="s">
        <v>524</v>
      </c>
      <c r="B1075">
        <v>2000</v>
      </c>
      <c r="C1075" t="s">
        <v>455</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Data_Completeness(LifeExpectancyData[[#This Row],[Life expectancy]:[Schooling]])</f>
        <v>0</v>
      </c>
    </row>
    <row r="1076" spans="1:23" x14ac:dyDescent="0.25">
      <c r="A1076" t="s">
        <v>525</v>
      </c>
      <c r="B1076">
        <v>2015</v>
      </c>
      <c r="C1076" t="s">
        <v>455</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Data_Completeness(LifeExpectancyData[[#This Row],[Life expectancy]:[Schooling]])</f>
        <v>0</v>
      </c>
    </row>
    <row r="1077" spans="1:23" x14ac:dyDescent="0.25">
      <c r="A1077" t="s">
        <v>525</v>
      </c>
      <c r="B1077">
        <v>2014</v>
      </c>
      <c r="C1077" t="s">
        <v>455</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Data_Completeness(LifeExpectancyData[[#This Row],[Life expectancy]:[Schooling]])</f>
        <v>1</v>
      </c>
    </row>
    <row r="1078" spans="1:23" x14ac:dyDescent="0.25">
      <c r="A1078" t="s">
        <v>525</v>
      </c>
      <c r="B1078">
        <v>2013</v>
      </c>
      <c r="C1078" t="s">
        <v>455</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Data_Completeness(LifeExpectancyData[[#This Row],[Life expectancy]:[Schooling]])</f>
        <v>1</v>
      </c>
    </row>
    <row r="1079" spans="1:23" x14ac:dyDescent="0.25">
      <c r="A1079" t="s">
        <v>525</v>
      </c>
      <c r="B1079">
        <v>2012</v>
      </c>
      <c r="C1079" t="s">
        <v>455</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Data_Completeness(LifeExpectancyData[[#This Row],[Life expectancy]:[Schooling]])</f>
        <v>1</v>
      </c>
    </row>
    <row r="1080" spans="1:23" x14ac:dyDescent="0.25">
      <c r="A1080" t="s">
        <v>525</v>
      </c>
      <c r="B1080">
        <v>2011</v>
      </c>
      <c r="C1080" t="s">
        <v>455</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Data_Completeness(LifeExpectancyData[[#This Row],[Life expectancy]:[Schooling]])</f>
        <v>1</v>
      </c>
    </row>
    <row r="1081" spans="1:23" x14ac:dyDescent="0.25">
      <c r="A1081" t="s">
        <v>525</v>
      </c>
      <c r="B1081">
        <v>2010</v>
      </c>
      <c r="C1081" t="s">
        <v>455</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Data_Completeness(LifeExpectancyData[[#This Row],[Life expectancy]:[Schooling]])</f>
        <v>1</v>
      </c>
    </row>
    <row r="1082" spans="1:23" x14ac:dyDescent="0.25">
      <c r="A1082" t="s">
        <v>525</v>
      </c>
      <c r="B1082">
        <v>2009</v>
      </c>
      <c r="C1082" t="s">
        <v>455</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Data_Completeness(LifeExpectancyData[[#This Row],[Life expectancy]:[Schooling]])</f>
        <v>1</v>
      </c>
    </row>
    <row r="1083" spans="1:23" x14ac:dyDescent="0.25">
      <c r="A1083" t="s">
        <v>525</v>
      </c>
      <c r="B1083">
        <v>2008</v>
      </c>
      <c r="C1083" t="s">
        <v>455</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Data_Completeness(LifeExpectancyData[[#This Row],[Life expectancy]:[Schooling]])</f>
        <v>1</v>
      </c>
    </row>
    <row r="1084" spans="1:23" x14ac:dyDescent="0.25">
      <c r="A1084" t="s">
        <v>525</v>
      </c>
      <c r="B1084">
        <v>2007</v>
      </c>
      <c r="C1084" t="s">
        <v>455</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Data_Completeness(LifeExpectancyData[[#This Row],[Life expectancy]:[Schooling]])</f>
        <v>1</v>
      </c>
    </row>
    <row r="1085" spans="1:23" x14ac:dyDescent="0.25">
      <c r="A1085" t="s">
        <v>525</v>
      </c>
      <c r="B1085">
        <v>2006</v>
      </c>
      <c r="C1085" t="s">
        <v>455</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Data_Completeness(LifeExpectancyData[[#This Row],[Life expectancy]:[Schooling]])</f>
        <v>0</v>
      </c>
    </row>
    <row r="1086" spans="1:23" x14ac:dyDescent="0.25">
      <c r="A1086" t="s">
        <v>525</v>
      </c>
      <c r="B1086">
        <v>2005</v>
      </c>
      <c r="C1086" t="s">
        <v>455</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Data_Completeness(LifeExpectancyData[[#This Row],[Life expectancy]:[Schooling]])</f>
        <v>0</v>
      </c>
    </row>
    <row r="1087" spans="1:23" x14ac:dyDescent="0.25">
      <c r="A1087" t="s">
        <v>525</v>
      </c>
      <c r="B1087">
        <v>2004</v>
      </c>
      <c r="C1087" t="s">
        <v>455</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Data_Completeness(LifeExpectancyData[[#This Row],[Life expectancy]:[Schooling]])</f>
        <v>0</v>
      </c>
    </row>
    <row r="1088" spans="1:23" x14ac:dyDescent="0.25">
      <c r="A1088" t="s">
        <v>525</v>
      </c>
      <c r="B1088">
        <v>2003</v>
      </c>
      <c r="C1088" t="s">
        <v>455</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Data_Completeness(LifeExpectancyData[[#This Row],[Life expectancy]:[Schooling]])</f>
        <v>0</v>
      </c>
    </row>
    <row r="1089" spans="1:23" x14ac:dyDescent="0.25">
      <c r="A1089" t="s">
        <v>525</v>
      </c>
      <c r="B1089">
        <v>2002</v>
      </c>
      <c r="C1089" t="s">
        <v>455</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Data_Completeness(LifeExpectancyData[[#This Row],[Life expectancy]:[Schooling]])</f>
        <v>0</v>
      </c>
    </row>
    <row r="1090" spans="1:23" x14ac:dyDescent="0.25">
      <c r="A1090" t="s">
        <v>525</v>
      </c>
      <c r="B1090">
        <v>2001</v>
      </c>
      <c r="C1090" t="s">
        <v>455</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Data_Completeness(LifeExpectancyData[[#This Row],[Life expectancy]:[Schooling]])</f>
        <v>0</v>
      </c>
    </row>
    <row r="1091" spans="1:23" x14ac:dyDescent="0.25">
      <c r="A1091" t="s">
        <v>525</v>
      </c>
      <c r="B1091">
        <v>2000</v>
      </c>
      <c r="C1091" t="s">
        <v>455</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Data_Completeness(LifeExpectancyData[[#This Row],[Life expectancy]:[Schooling]])</f>
        <v>0</v>
      </c>
    </row>
    <row r="1092" spans="1:23" x14ac:dyDescent="0.25">
      <c r="A1092" t="s">
        <v>526</v>
      </c>
      <c r="B1092">
        <v>2015</v>
      </c>
      <c r="C1092" t="s">
        <v>455</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Data_Completeness(LifeExpectancyData[[#This Row],[Life expectancy]:[Schooling]])</f>
        <v>0</v>
      </c>
    </row>
    <row r="1093" spans="1:23" x14ac:dyDescent="0.25">
      <c r="A1093" t="s">
        <v>526</v>
      </c>
      <c r="B1093">
        <v>2014</v>
      </c>
      <c r="C1093" t="s">
        <v>455</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Data_Completeness(LifeExpectancyData[[#This Row],[Life expectancy]:[Schooling]])</f>
        <v>1</v>
      </c>
    </row>
    <row r="1094" spans="1:23" x14ac:dyDescent="0.25">
      <c r="A1094" t="s">
        <v>526</v>
      </c>
      <c r="B1094">
        <v>2013</v>
      </c>
      <c r="C1094" t="s">
        <v>455</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Data_Completeness(LifeExpectancyData[[#This Row],[Life expectancy]:[Schooling]])</f>
        <v>1</v>
      </c>
    </row>
    <row r="1095" spans="1:23" x14ac:dyDescent="0.25">
      <c r="A1095" t="s">
        <v>526</v>
      </c>
      <c r="B1095">
        <v>2012</v>
      </c>
      <c r="C1095" t="s">
        <v>455</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Data_Completeness(LifeExpectancyData[[#This Row],[Life expectancy]:[Schooling]])</f>
        <v>1</v>
      </c>
    </row>
    <row r="1096" spans="1:23" x14ac:dyDescent="0.25">
      <c r="A1096" t="s">
        <v>526</v>
      </c>
      <c r="B1096">
        <v>2011</v>
      </c>
      <c r="C1096" t="s">
        <v>455</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Data_Completeness(LifeExpectancyData[[#This Row],[Life expectancy]:[Schooling]])</f>
        <v>1</v>
      </c>
    </row>
    <row r="1097" spans="1:23" x14ac:dyDescent="0.25">
      <c r="A1097" t="s">
        <v>526</v>
      </c>
      <c r="B1097">
        <v>2010</v>
      </c>
      <c r="C1097" t="s">
        <v>455</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Data_Completeness(LifeExpectancyData[[#This Row],[Life expectancy]:[Schooling]])</f>
        <v>1</v>
      </c>
    </row>
    <row r="1098" spans="1:23" x14ac:dyDescent="0.25">
      <c r="A1098" t="s">
        <v>526</v>
      </c>
      <c r="B1098">
        <v>2009</v>
      </c>
      <c r="C1098" t="s">
        <v>455</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Data_Completeness(LifeExpectancyData[[#This Row],[Life expectancy]:[Schooling]])</f>
        <v>1</v>
      </c>
    </row>
    <row r="1099" spans="1:23" x14ac:dyDescent="0.25">
      <c r="A1099" t="s">
        <v>526</v>
      </c>
      <c r="B1099">
        <v>2008</v>
      </c>
      <c r="C1099" t="s">
        <v>455</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Data_Completeness(LifeExpectancyData[[#This Row],[Life expectancy]:[Schooling]])</f>
        <v>0</v>
      </c>
    </row>
    <row r="1100" spans="1:23" x14ac:dyDescent="0.25">
      <c r="A1100" t="s">
        <v>526</v>
      </c>
      <c r="B1100">
        <v>2007</v>
      </c>
      <c r="C1100" t="s">
        <v>455</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Data_Completeness(LifeExpectancyData[[#This Row],[Life expectancy]:[Schooling]])</f>
        <v>0</v>
      </c>
    </row>
    <row r="1101" spans="1:23" x14ac:dyDescent="0.25">
      <c r="A1101" t="s">
        <v>526</v>
      </c>
      <c r="B1101">
        <v>2006</v>
      </c>
      <c r="C1101" t="s">
        <v>455</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Data_Completeness(LifeExpectancyData[[#This Row],[Life expectancy]:[Schooling]])</f>
        <v>0</v>
      </c>
    </row>
    <row r="1102" spans="1:23" x14ac:dyDescent="0.25">
      <c r="A1102" t="s">
        <v>526</v>
      </c>
      <c r="B1102">
        <v>2005</v>
      </c>
      <c r="C1102" t="s">
        <v>455</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Data_Completeness(LifeExpectancyData[[#This Row],[Life expectancy]:[Schooling]])</f>
        <v>0</v>
      </c>
    </row>
    <row r="1103" spans="1:23" x14ac:dyDescent="0.25">
      <c r="A1103" t="s">
        <v>526</v>
      </c>
      <c r="B1103">
        <v>2004</v>
      </c>
      <c r="C1103" t="s">
        <v>455</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Data_Completeness(LifeExpectancyData[[#This Row],[Life expectancy]:[Schooling]])</f>
        <v>0</v>
      </c>
    </row>
    <row r="1104" spans="1:23" x14ac:dyDescent="0.25">
      <c r="A1104" t="s">
        <v>526</v>
      </c>
      <c r="B1104">
        <v>2003</v>
      </c>
      <c r="C1104" t="s">
        <v>455</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Data_Completeness(LifeExpectancyData[[#This Row],[Life expectancy]:[Schooling]])</f>
        <v>0</v>
      </c>
    </row>
    <row r="1105" spans="1:23" x14ac:dyDescent="0.25">
      <c r="A1105" t="s">
        <v>526</v>
      </c>
      <c r="B1105">
        <v>2002</v>
      </c>
      <c r="C1105" t="s">
        <v>455</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Data_Completeness(LifeExpectancyData[[#This Row],[Life expectancy]:[Schooling]])</f>
        <v>0</v>
      </c>
    </row>
    <row r="1106" spans="1:23" x14ac:dyDescent="0.25">
      <c r="A1106" t="s">
        <v>526</v>
      </c>
      <c r="B1106">
        <v>2001</v>
      </c>
      <c r="C1106" t="s">
        <v>455</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Data_Completeness(LifeExpectancyData[[#This Row],[Life expectancy]:[Schooling]])</f>
        <v>0</v>
      </c>
    </row>
    <row r="1107" spans="1:23" x14ac:dyDescent="0.25">
      <c r="A1107" t="s">
        <v>526</v>
      </c>
      <c r="B1107">
        <v>2000</v>
      </c>
      <c r="C1107" t="s">
        <v>455</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Data_Completeness(LifeExpectancyData[[#This Row],[Life expectancy]:[Schooling]])</f>
        <v>0</v>
      </c>
    </row>
    <row r="1108" spans="1:23" x14ac:dyDescent="0.25">
      <c r="A1108" t="s">
        <v>527</v>
      </c>
      <c r="B1108">
        <v>2015</v>
      </c>
      <c r="C1108" t="s">
        <v>455</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Data_Completeness(LifeExpectancyData[[#This Row],[Life expectancy]:[Schooling]])</f>
        <v>0</v>
      </c>
    </row>
    <row r="1109" spans="1:23" x14ac:dyDescent="0.25">
      <c r="A1109" t="s">
        <v>527</v>
      </c>
      <c r="B1109">
        <v>2014</v>
      </c>
      <c r="C1109" t="s">
        <v>455</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Data_Completeness(LifeExpectancyData[[#This Row],[Life expectancy]:[Schooling]])</f>
        <v>1</v>
      </c>
    </row>
    <row r="1110" spans="1:23" x14ac:dyDescent="0.25">
      <c r="A1110" t="s">
        <v>527</v>
      </c>
      <c r="B1110">
        <v>2013</v>
      </c>
      <c r="C1110" t="s">
        <v>455</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Data_Completeness(LifeExpectancyData[[#This Row],[Life expectancy]:[Schooling]])</f>
        <v>1</v>
      </c>
    </row>
    <row r="1111" spans="1:23" x14ac:dyDescent="0.25">
      <c r="A1111" t="s">
        <v>527</v>
      </c>
      <c r="B1111">
        <v>2012</v>
      </c>
      <c r="C1111" t="s">
        <v>455</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Data_Completeness(LifeExpectancyData[[#This Row],[Life expectancy]:[Schooling]])</f>
        <v>1</v>
      </c>
    </row>
    <row r="1112" spans="1:23" x14ac:dyDescent="0.25">
      <c r="A1112" t="s">
        <v>527</v>
      </c>
      <c r="B1112">
        <v>2011</v>
      </c>
      <c r="C1112" t="s">
        <v>455</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Data_Completeness(LifeExpectancyData[[#This Row],[Life expectancy]:[Schooling]])</f>
        <v>1</v>
      </c>
    </row>
    <row r="1113" spans="1:23" x14ac:dyDescent="0.25">
      <c r="A1113" t="s">
        <v>527</v>
      </c>
      <c r="B1113">
        <v>2010</v>
      </c>
      <c r="C1113" t="s">
        <v>455</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Data_Completeness(LifeExpectancyData[[#This Row],[Life expectancy]:[Schooling]])</f>
        <v>1</v>
      </c>
    </row>
    <row r="1114" spans="1:23" x14ac:dyDescent="0.25">
      <c r="A1114" t="s">
        <v>527</v>
      </c>
      <c r="B1114">
        <v>2009</v>
      </c>
      <c r="C1114" t="s">
        <v>455</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Data_Completeness(LifeExpectancyData[[#This Row],[Life expectancy]:[Schooling]])</f>
        <v>1</v>
      </c>
    </row>
    <row r="1115" spans="1:23" x14ac:dyDescent="0.25">
      <c r="A1115" t="s">
        <v>527</v>
      </c>
      <c r="B1115">
        <v>2008</v>
      </c>
      <c r="C1115" t="s">
        <v>455</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Data_Completeness(LifeExpectancyData[[#This Row],[Life expectancy]:[Schooling]])</f>
        <v>1</v>
      </c>
    </row>
    <row r="1116" spans="1:23" x14ac:dyDescent="0.25">
      <c r="A1116" t="s">
        <v>527</v>
      </c>
      <c r="B1116">
        <v>2007</v>
      </c>
      <c r="C1116" t="s">
        <v>455</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Data_Completeness(LifeExpectancyData[[#This Row],[Life expectancy]:[Schooling]])</f>
        <v>1</v>
      </c>
    </row>
    <row r="1117" spans="1:23" x14ac:dyDescent="0.25">
      <c r="A1117" t="s">
        <v>527</v>
      </c>
      <c r="B1117">
        <v>2006</v>
      </c>
      <c r="C1117" t="s">
        <v>455</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Data_Completeness(LifeExpectancyData[[#This Row],[Life expectancy]:[Schooling]])</f>
        <v>1</v>
      </c>
    </row>
    <row r="1118" spans="1:23" x14ac:dyDescent="0.25">
      <c r="A1118" t="s">
        <v>527</v>
      </c>
      <c r="B1118">
        <v>2005</v>
      </c>
      <c r="C1118" t="s">
        <v>455</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Data_Completeness(LifeExpectancyData[[#This Row],[Life expectancy]:[Schooling]])</f>
        <v>1</v>
      </c>
    </row>
    <row r="1119" spans="1:23" x14ac:dyDescent="0.25">
      <c r="A1119" t="s">
        <v>527</v>
      </c>
      <c r="B1119">
        <v>2004</v>
      </c>
      <c r="C1119" t="s">
        <v>455</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Data_Completeness(LifeExpectancyData[[#This Row],[Life expectancy]:[Schooling]])</f>
        <v>1</v>
      </c>
    </row>
    <row r="1120" spans="1:23" x14ac:dyDescent="0.25">
      <c r="A1120" t="s">
        <v>527</v>
      </c>
      <c r="B1120">
        <v>2003</v>
      </c>
      <c r="C1120" t="s">
        <v>455</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Data_Completeness(LifeExpectancyData[[#This Row],[Life expectancy]:[Schooling]])</f>
        <v>1</v>
      </c>
    </row>
    <row r="1121" spans="1:23" x14ac:dyDescent="0.25">
      <c r="A1121" t="s">
        <v>527</v>
      </c>
      <c r="B1121">
        <v>2002</v>
      </c>
      <c r="C1121" t="s">
        <v>455</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Data_Completeness(LifeExpectancyData[[#This Row],[Life expectancy]:[Schooling]])</f>
        <v>1</v>
      </c>
    </row>
    <row r="1122" spans="1:23" x14ac:dyDescent="0.25">
      <c r="A1122" t="s">
        <v>527</v>
      </c>
      <c r="B1122">
        <v>2001</v>
      </c>
      <c r="C1122" t="s">
        <v>455</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Data_Completeness(LifeExpectancyData[[#This Row],[Life expectancy]:[Schooling]])</f>
        <v>1</v>
      </c>
    </row>
    <row r="1123" spans="1:23" x14ac:dyDescent="0.25">
      <c r="A1123" t="s">
        <v>527</v>
      </c>
      <c r="B1123">
        <v>2000</v>
      </c>
      <c r="C1123" t="s">
        <v>455</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Data_Completeness(LifeExpectancyData[[#This Row],[Life expectancy]:[Schooling]])</f>
        <v>0</v>
      </c>
    </row>
    <row r="1124" spans="1:23" x14ac:dyDescent="0.25">
      <c r="A1124" t="s">
        <v>528</v>
      </c>
      <c r="B1124">
        <v>2015</v>
      </c>
      <c r="C1124" t="s">
        <v>455</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Data_Completeness(LifeExpectancyData[[#This Row],[Life expectancy]:[Schooling]])</f>
        <v>0</v>
      </c>
    </row>
    <row r="1125" spans="1:23" x14ac:dyDescent="0.25">
      <c r="A1125" t="s">
        <v>528</v>
      </c>
      <c r="B1125">
        <v>2014</v>
      </c>
      <c r="C1125" t="s">
        <v>455</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Data_Completeness(LifeExpectancyData[[#This Row],[Life expectancy]:[Schooling]])</f>
        <v>1</v>
      </c>
    </row>
    <row r="1126" spans="1:23" x14ac:dyDescent="0.25">
      <c r="A1126" t="s">
        <v>528</v>
      </c>
      <c r="B1126">
        <v>2013</v>
      </c>
      <c r="C1126" t="s">
        <v>455</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Data_Completeness(LifeExpectancyData[[#This Row],[Life expectancy]:[Schooling]])</f>
        <v>1</v>
      </c>
    </row>
    <row r="1127" spans="1:23" x14ac:dyDescent="0.25">
      <c r="A1127" t="s">
        <v>528</v>
      </c>
      <c r="B1127">
        <v>2012</v>
      </c>
      <c r="C1127" t="s">
        <v>455</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Data_Completeness(LifeExpectancyData[[#This Row],[Life expectancy]:[Schooling]])</f>
        <v>0</v>
      </c>
    </row>
    <row r="1128" spans="1:23" x14ac:dyDescent="0.25">
      <c r="A1128" t="s">
        <v>528</v>
      </c>
      <c r="B1128">
        <v>2011</v>
      </c>
      <c r="C1128" t="s">
        <v>455</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Data_Completeness(LifeExpectancyData[[#This Row],[Life expectancy]:[Schooling]])</f>
        <v>0</v>
      </c>
    </row>
    <row r="1129" spans="1:23" x14ac:dyDescent="0.25">
      <c r="A1129" t="s">
        <v>528</v>
      </c>
      <c r="B1129">
        <v>2010</v>
      </c>
      <c r="C1129" t="s">
        <v>455</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Data_Completeness(LifeExpectancyData[[#This Row],[Life expectancy]:[Schooling]])</f>
        <v>0</v>
      </c>
    </row>
    <row r="1130" spans="1:23" x14ac:dyDescent="0.25">
      <c r="A1130" t="s">
        <v>528</v>
      </c>
      <c r="B1130">
        <v>2009</v>
      </c>
      <c r="C1130" t="s">
        <v>455</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Data_Completeness(LifeExpectancyData[[#This Row],[Life expectancy]:[Schooling]])</f>
        <v>0</v>
      </c>
    </row>
    <row r="1131" spans="1:23" x14ac:dyDescent="0.25">
      <c r="A1131" t="s">
        <v>528</v>
      </c>
      <c r="B1131">
        <v>2008</v>
      </c>
      <c r="C1131" t="s">
        <v>455</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Data_Completeness(LifeExpectancyData[[#This Row],[Life expectancy]:[Schooling]])</f>
        <v>0</v>
      </c>
    </row>
    <row r="1132" spans="1:23" x14ac:dyDescent="0.25">
      <c r="A1132" t="s">
        <v>528</v>
      </c>
      <c r="B1132">
        <v>2007</v>
      </c>
      <c r="C1132" t="s">
        <v>455</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Data_Completeness(LifeExpectancyData[[#This Row],[Life expectancy]:[Schooling]])</f>
        <v>0</v>
      </c>
    </row>
    <row r="1133" spans="1:23" x14ac:dyDescent="0.25">
      <c r="A1133" t="s">
        <v>528</v>
      </c>
      <c r="B1133">
        <v>2006</v>
      </c>
      <c r="C1133" t="s">
        <v>455</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Data_Completeness(LifeExpectancyData[[#This Row],[Life expectancy]:[Schooling]])</f>
        <v>0</v>
      </c>
    </row>
    <row r="1134" spans="1:23" x14ac:dyDescent="0.25">
      <c r="A1134" t="s">
        <v>528</v>
      </c>
      <c r="B1134">
        <v>2005</v>
      </c>
      <c r="C1134" t="s">
        <v>455</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Data_Completeness(LifeExpectancyData[[#This Row],[Life expectancy]:[Schooling]])</f>
        <v>0</v>
      </c>
    </row>
    <row r="1135" spans="1:23" x14ac:dyDescent="0.25">
      <c r="A1135" t="s">
        <v>528</v>
      </c>
      <c r="B1135">
        <v>2004</v>
      </c>
      <c r="C1135" t="s">
        <v>455</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Data_Completeness(LifeExpectancyData[[#This Row],[Life expectancy]:[Schooling]])</f>
        <v>0</v>
      </c>
    </row>
    <row r="1136" spans="1:23" x14ac:dyDescent="0.25">
      <c r="A1136" t="s">
        <v>528</v>
      </c>
      <c r="B1136">
        <v>2003</v>
      </c>
      <c r="C1136" t="s">
        <v>455</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Data_Completeness(LifeExpectancyData[[#This Row],[Life expectancy]:[Schooling]])</f>
        <v>0</v>
      </c>
    </row>
    <row r="1137" spans="1:23" x14ac:dyDescent="0.25">
      <c r="A1137" t="s">
        <v>528</v>
      </c>
      <c r="B1137">
        <v>2002</v>
      </c>
      <c r="C1137" t="s">
        <v>455</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Data_Completeness(LifeExpectancyData[[#This Row],[Life expectancy]:[Schooling]])</f>
        <v>0</v>
      </c>
    </row>
    <row r="1138" spans="1:23" x14ac:dyDescent="0.25">
      <c r="A1138" t="s">
        <v>528</v>
      </c>
      <c r="B1138">
        <v>2001</v>
      </c>
      <c r="C1138" t="s">
        <v>455</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Data_Completeness(LifeExpectancyData[[#This Row],[Life expectancy]:[Schooling]])</f>
        <v>0</v>
      </c>
    </row>
    <row r="1139" spans="1:23" x14ac:dyDescent="0.25">
      <c r="A1139" t="s">
        <v>528</v>
      </c>
      <c r="B1139">
        <v>2000</v>
      </c>
      <c r="C1139" t="s">
        <v>455</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Data_Completeness(LifeExpectancyData[[#This Row],[Life expectancy]:[Schooling]])</f>
        <v>0</v>
      </c>
    </row>
    <row r="1140" spans="1:23" x14ac:dyDescent="0.25">
      <c r="A1140" t="s">
        <v>529</v>
      </c>
      <c r="B1140">
        <v>2015</v>
      </c>
      <c r="C1140" t="s">
        <v>455</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Data_Completeness(LifeExpectancyData[[#This Row],[Life expectancy]:[Schooling]])</f>
        <v>0</v>
      </c>
    </row>
    <row r="1141" spans="1:23" x14ac:dyDescent="0.25">
      <c r="A1141" t="s">
        <v>529</v>
      </c>
      <c r="B1141">
        <v>2014</v>
      </c>
      <c r="C1141" t="s">
        <v>455</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Data_Completeness(LifeExpectancyData[[#This Row],[Life expectancy]:[Schooling]])</f>
        <v>1</v>
      </c>
    </row>
    <row r="1142" spans="1:23" x14ac:dyDescent="0.25">
      <c r="A1142" t="s">
        <v>529</v>
      </c>
      <c r="B1142">
        <v>2013</v>
      </c>
      <c r="C1142" t="s">
        <v>455</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Data_Completeness(LifeExpectancyData[[#This Row],[Life expectancy]:[Schooling]])</f>
        <v>1</v>
      </c>
    </row>
    <row r="1143" spans="1:23" x14ac:dyDescent="0.25">
      <c r="A1143" t="s">
        <v>529</v>
      </c>
      <c r="B1143">
        <v>2012</v>
      </c>
      <c r="C1143" t="s">
        <v>455</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Data_Completeness(LifeExpectancyData[[#This Row],[Life expectancy]:[Schooling]])</f>
        <v>1</v>
      </c>
    </row>
    <row r="1144" spans="1:23" x14ac:dyDescent="0.25">
      <c r="A1144" t="s">
        <v>529</v>
      </c>
      <c r="B1144">
        <v>2011</v>
      </c>
      <c r="C1144" t="s">
        <v>455</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Data_Completeness(LifeExpectancyData[[#This Row],[Life expectancy]:[Schooling]])</f>
        <v>1</v>
      </c>
    </row>
    <row r="1145" spans="1:23" x14ac:dyDescent="0.25">
      <c r="A1145" t="s">
        <v>529</v>
      </c>
      <c r="B1145">
        <v>2010</v>
      </c>
      <c r="C1145" t="s">
        <v>455</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Data_Completeness(LifeExpectancyData[[#This Row],[Life expectancy]:[Schooling]])</f>
        <v>1</v>
      </c>
    </row>
    <row r="1146" spans="1:23" x14ac:dyDescent="0.25">
      <c r="A1146" t="s">
        <v>529</v>
      </c>
      <c r="B1146">
        <v>2009</v>
      </c>
      <c r="C1146" t="s">
        <v>455</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Data_Completeness(LifeExpectancyData[[#This Row],[Life expectancy]:[Schooling]])</f>
        <v>1</v>
      </c>
    </row>
    <row r="1147" spans="1:23" x14ac:dyDescent="0.25">
      <c r="A1147" t="s">
        <v>529</v>
      </c>
      <c r="B1147">
        <v>2008</v>
      </c>
      <c r="C1147" t="s">
        <v>455</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Data_Completeness(LifeExpectancyData[[#This Row],[Life expectancy]:[Schooling]])</f>
        <v>1</v>
      </c>
    </row>
    <row r="1148" spans="1:23" x14ac:dyDescent="0.25">
      <c r="A1148" t="s">
        <v>529</v>
      </c>
      <c r="B1148">
        <v>2007</v>
      </c>
      <c r="C1148" t="s">
        <v>455</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Data_Completeness(LifeExpectancyData[[#This Row],[Life expectancy]:[Schooling]])</f>
        <v>1</v>
      </c>
    </row>
    <row r="1149" spans="1:23" x14ac:dyDescent="0.25">
      <c r="A1149" t="s">
        <v>529</v>
      </c>
      <c r="B1149">
        <v>2006</v>
      </c>
      <c r="C1149" t="s">
        <v>455</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Data_Completeness(LifeExpectancyData[[#This Row],[Life expectancy]:[Schooling]])</f>
        <v>1</v>
      </c>
    </row>
    <row r="1150" spans="1:23" x14ac:dyDescent="0.25">
      <c r="A1150" t="s">
        <v>529</v>
      </c>
      <c r="B1150">
        <v>2005</v>
      </c>
      <c r="C1150" t="s">
        <v>455</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Data_Completeness(LifeExpectancyData[[#This Row],[Life expectancy]:[Schooling]])</f>
        <v>1</v>
      </c>
    </row>
    <row r="1151" spans="1:23" x14ac:dyDescent="0.25">
      <c r="A1151" t="s">
        <v>529</v>
      </c>
      <c r="B1151">
        <v>2004</v>
      </c>
      <c r="C1151" t="s">
        <v>455</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Data_Completeness(LifeExpectancyData[[#This Row],[Life expectancy]:[Schooling]])</f>
        <v>1</v>
      </c>
    </row>
    <row r="1152" spans="1:23" x14ac:dyDescent="0.25">
      <c r="A1152" t="s">
        <v>529</v>
      </c>
      <c r="B1152">
        <v>2003</v>
      </c>
      <c r="C1152" t="s">
        <v>455</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Data_Completeness(LifeExpectancyData[[#This Row],[Life expectancy]:[Schooling]])</f>
        <v>1</v>
      </c>
    </row>
    <row r="1153" spans="1:23" x14ac:dyDescent="0.25">
      <c r="A1153" t="s">
        <v>529</v>
      </c>
      <c r="B1153">
        <v>2002</v>
      </c>
      <c r="C1153" t="s">
        <v>455</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Data_Completeness(LifeExpectancyData[[#This Row],[Life expectancy]:[Schooling]])</f>
        <v>1</v>
      </c>
    </row>
    <row r="1154" spans="1:23" x14ac:dyDescent="0.25">
      <c r="A1154" t="s">
        <v>529</v>
      </c>
      <c r="B1154">
        <v>2001</v>
      </c>
      <c r="C1154" t="s">
        <v>455</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Data_Completeness(LifeExpectancyData[[#This Row],[Life expectancy]:[Schooling]])</f>
        <v>1</v>
      </c>
    </row>
    <row r="1155" spans="1:23" x14ac:dyDescent="0.25">
      <c r="A1155" t="s">
        <v>529</v>
      </c>
      <c r="B1155">
        <v>2000</v>
      </c>
      <c r="C1155" t="s">
        <v>455</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Data_Completeness(LifeExpectancyData[[#This Row],[Life expectancy]:[Schooling]])</f>
        <v>1</v>
      </c>
    </row>
    <row r="1156" spans="1:23" x14ac:dyDescent="0.25">
      <c r="A1156" t="s">
        <v>530</v>
      </c>
      <c r="B1156">
        <v>2015</v>
      </c>
      <c r="C1156" t="s">
        <v>463</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Data_Completeness(LifeExpectancyData[[#This Row],[Life expectancy]:[Schooling]])</f>
        <v>0</v>
      </c>
    </row>
    <row r="1157" spans="1:23" x14ac:dyDescent="0.25">
      <c r="A1157" t="s">
        <v>530</v>
      </c>
      <c r="B1157">
        <v>2014</v>
      </c>
      <c r="C1157" t="s">
        <v>463</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Data_Completeness(LifeExpectancyData[[#This Row],[Life expectancy]:[Schooling]])</f>
        <v>0</v>
      </c>
    </row>
    <row r="1158" spans="1:23" x14ac:dyDescent="0.25">
      <c r="A1158" t="s">
        <v>530</v>
      </c>
      <c r="B1158">
        <v>2013</v>
      </c>
      <c r="C1158" t="s">
        <v>463</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Data_Completeness(LifeExpectancyData[[#This Row],[Life expectancy]:[Schooling]])</f>
        <v>0</v>
      </c>
    </row>
    <row r="1159" spans="1:23" x14ac:dyDescent="0.25">
      <c r="A1159" t="s">
        <v>530</v>
      </c>
      <c r="B1159">
        <v>2012</v>
      </c>
      <c r="C1159" t="s">
        <v>463</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Data_Completeness(LifeExpectancyData[[#This Row],[Life expectancy]:[Schooling]])</f>
        <v>0</v>
      </c>
    </row>
    <row r="1160" spans="1:23" x14ac:dyDescent="0.25">
      <c r="A1160" t="s">
        <v>530</v>
      </c>
      <c r="B1160">
        <v>2011</v>
      </c>
      <c r="C1160" t="s">
        <v>463</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Data_Completeness(LifeExpectancyData[[#This Row],[Life expectancy]:[Schooling]])</f>
        <v>0</v>
      </c>
    </row>
    <row r="1161" spans="1:23" x14ac:dyDescent="0.25">
      <c r="A1161" t="s">
        <v>530</v>
      </c>
      <c r="B1161">
        <v>2010</v>
      </c>
      <c r="C1161" t="s">
        <v>463</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Data_Completeness(LifeExpectancyData[[#This Row],[Life expectancy]:[Schooling]])</f>
        <v>0</v>
      </c>
    </row>
    <row r="1162" spans="1:23" x14ac:dyDescent="0.25">
      <c r="A1162" t="s">
        <v>530</v>
      </c>
      <c r="B1162">
        <v>2009</v>
      </c>
      <c r="C1162" t="s">
        <v>463</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Data_Completeness(LifeExpectancyData[[#This Row],[Life expectancy]:[Schooling]])</f>
        <v>0</v>
      </c>
    </row>
    <row r="1163" spans="1:23" x14ac:dyDescent="0.25">
      <c r="A1163" t="s">
        <v>530</v>
      </c>
      <c r="B1163">
        <v>2008</v>
      </c>
      <c r="C1163" t="s">
        <v>463</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Data_Completeness(LifeExpectancyData[[#This Row],[Life expectancy]:[Schooling]])</f>
        <v>0</v>
      </c>
    </row>
    <row r="1164" spans="1:23" x14ac:dyDescent="0.25">
      <c r="A1164" t="s">
        <v>530</v>
      </c>
      <c r="B1164">
        <v>2007</v>
      </c>
      <c r="C1164" t="s">
        <v>463</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Data_Completeness(LifeExpectancyData[[#This Row],[Life expectancy]:[Schooling]])</f>
        <v>0</v>
      </c>
    </row>
    <row r="1165" spans="1:23" x14ac:dyDescent="0.25">
      <c r="A1165" t="s">
        <v>530</v>
      </c>
      <c r="B1165">
        <v>2006</v>
      </c>
      <c r="C1165" t="s">
        <v>463</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Data_Completeness(LifeExpectancyData[[#This Row],[Life expectancy]:[Schooling]])</f>
        <v>0</v>
      </c>
    </row>
    <row r="1166" spans="1:23" x14ac:dyDescent="0.25">
      <c r="A1166" t="s">
        <v>530</v>
      </c>
      <c r="B1166">
        <v>2005</v>
      </c>
      <c r="C1166" t="s">
        <v>463</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Data_Completeness(LifeExpectancyData[[#This Row],[Life expectancy]:[Schooling]])</f>
        <v>0</v>
      </c>
    </row>
    <row r="1167" spans="1:23" x14ac:dyDescent="0.25">
      <c r="A1167" t="s">
        <v>530</v>
      </c>
      <c r="B1167">
        <v>2004</v>
      </c>
      <c r="C1167" t="s">
        <v>463</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Data_Completeness(LifeExpectancyData[[#This Row],[Life expectancy]:[Schooling]])</f>
        <v>0</v>
      </c>
    </row>
    <row r="1168" spans="1:23" x14ac:dyDescent="0.25">
      <c r="A1168" t="s">
        <v>530</v>
      </c>
      <c r="B1168">
        <v>2003</v>
      </c>
      <c r="C1168" t="s">
        <v>463</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Data_Completeness(LifeExpectancyData[[#This Row],[Life expectancy]:[Schooling]])</f>
        <v>0</v>
      </c>
    </row>
    <row r="1169" spans="1:23" x14ac:dyDescent="0.25">
      <c r="A1169" t="s">
        <v>530</v>
      </c>
      <c r="B1169">
        <v>2002</v>
      </c>
      <c r="C1169" t="s">
        <v>463</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Data_Completeness(LifeExpectancyData[[#This Row],[Life expectancy]:[Schooling]])</f>
        <v>0</v>
      </c>
    </row>
    <row r="1170" spans="1:23" x14ac:dyDescent="0.25">
      <c r="A1170" t="s">
        <v>530</v>
      </c>
      <c r="B1170">
        <v>2001</v>
      </c>
      <c r="C1170" t="s">
        <v>463</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Data_Completeness(LifeExpectancyData[[#This Row],[Life expectancy]:[Schooling]])</f>
        <v>0</v>
      </c>
    </row>
    <row r="1171" spans="1:23" x14ac:dyDescent="0.25">
      <c r="A1171" t="s">
        <v>530</v>
      </c>
      <c r="B1171">
        <v>2000</v>
      </c>
      <c r="C1171" t="s">
        <v>463</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Data_Completeness(LifeExpectancyData[[#This Row],[Life expectancy]:[Schooling]])</f>
        <v>0</v>
      </c>
    </row>
    <row r="1172" spans="1:23" x14ac:dyDescent="0.25">
      <c r="A1172" t="s">
        <v>531</v>
      </c>
      <c r="B1172">
        <v>2015</v>
      </c>
      <c r="C1172" t="s">
        <v>463</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Data_Completeness(LifeExpectancyData[[#This Row],[Life expectancy]:[Schooling]])</f>
        <v>0</v>
      </c>
    </row>
    <row r="1173" spans="1:23" x14ac:dyDescent="0.25">
      <c r="A1173" t="s">
        <v>531</v>
      </c>
      <c r="B1173">
        <v>2014</v>
      </c>
      <c r="C1173" t="s">
        <v>463</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Data_Completeness(LifeExpectancyData[[#This Row],[Life expectancy]:[Schooling]])</f>
        <v>0</v>
      </c>
    </row>
    <row r="1174" spans="1:23" x14ac:dyDescent="0.25">
      <c r="A1174" t="s">
        <v>531</v>
      </c>
      <c r="B1174">
        <v>2013</v>
      </c>
      <c r="C1174" t="s">
        <v>463</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Data_Completeness(LifeExpectancyData[[#This Row],[Life expectancy]:[Schooling]])</f>
        <v>0</v>
      </c>
    </row>
    <row r="1175" spans="1:23" x14ac:dyDescent="0.25">
      <c r="A1175" t="s">
        <v>531</v>
      </c>
      <c r="B1175">
        <v>2012</v>
      </c>
      <c r="C1175" t="s">
        <v>463</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Data_Completeness(LifeExpectancyData[[#This Row],[Life expectancy]:[Schooling]])</f>
        <v>0</v>
      </c>
    </row>
    <row r="1176" spans="1:23" x14ac:dyDescent="0.25">
      <c r="A1176" t="s">
        <v>531</v>
      </c>
      <c r="B1176">
        <v>2011</v>
      </c>
      <c r="C1176" t="s">
        <v>463</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Data_Completeness(LifeExpectancyData[[#This Row],[Life expectancy]:[Schooling]])</f>
        <v>0</v>
      </c>
    </row>
    <row r="1177" spans="1:23" x14ac:dyDescent="0.25">
      <c r="A1177" t="s">
        <v>531</v>
      </c>
      <c r="B1177">
        <v>2010</v>
      </c>
      <c r="C1177" t="s">
        <v>463</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Data_Completeness(LifeExpectancyData[[#This Row],[Life expectancy]:[Schooling]])</f>
        <v>0</v>
      </c>
    </row>
    <row r="1178" spans="1:23" x14ac:dyDescent="0.25">
      <c r="A1178" t="s">
        <v>531</v>
      </c>
      <c r="B1178">
        <v>2009</v>
      </c>
      <c r="C1178" t="s">
        <v>463</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Data_Completeness(LifeExpectancyData[[#This Row],[Life expectancy]:[Schooling]])</f>
        <v>0</v>
      </c>
    </row>
    <row r="1179" spans="1:23" x14ac:dyDescent="0.25">
      <c r="A1179" t="s">
        <v>531</v>
      </c>
      <c r="B1179">
        <v>2008</v>
      </c>
      <c r="C1179" t="s">
        <v>463</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Data_Completeness(LifeExpectancyData[[#This Row],[Life expectancy]:[Schooling]])</f>
        <v>0</v>
      </c>
    </row>
    <row r="1180" spans="1:23" x14ac:dyDescent="0.25">
      <c r="A1180" t="s">
        <v>531</v>
      </c>
      <c r="B1180">
        <v>2007</v>
      </c>
      <c r="C1180" t="s">
        <v>463</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Data_Completeness(LifeExpectancyData[[#This Row],[Life expectancy]:[Schooling]])</f>
        <v>0</v>
      </c>
    </row>
    <row r="1181" spans="1:23" x14ac:dyDescent="0.25">
      <c r="A1181" t="s">
        <v>531</v>
      </c>
      <c r="B1181">
        <v>2006</v>
      </c>
      <c r="C1181" t="s">
        <v>463</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Data_Completeness(LifeExpectancyData[[#This Row],[Life expectancy]:[Schooling]])</f>
        <v>0</v>
      </c>
    </row>
    <row r="1182" spans="1:23" x14ac:dyDescent="0.25">
      <c r="A1182" t="s">
        <v>531</v>
      </c>
      <c r="B1182">
        <v>2005</v>
      </c>
      <c r="C1182" t="s">
        <v>463</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Data_Completeness(LifeExpectancyData[[#This Row],[Life expectancy]:[Schooling]])</f>
        <v>0</v>
      </c>
    </row>
    <row r="1183" spans="1:23" x14ac:dyDescent="0.25">
      <c r="A1183" t="s">
        <v>531</v>
      </c>
      <c r="B1183">
        <v>2004</v>
      </c>
      <c r="C1183" t="s">
        <v>463</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Data_Completeness(LifeExpectancyData[[#This Row],[Life expectancy]:[Schooling]])</f>
        <v>0</v>
      </c>
    </row>
    <row r="1184" spans="1:23" x14ac:dyDescent="0.25">
      <c r="A1184" t="s">
        <v>531</v>
      </c>
      <c r="B1184">
        <v>2003</v>
      </c>
      <c r="C1184" t="s">
        <v>463</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Data_Completeness(LifeExpectancyData[[#This Row],[Life expectancy]:[Schooling]])</f>
        <v>0</v>
      </c>
    </row>
    <row r="1185" spans="1:23" x14ac:dyDescent="0.25">
      <c r="A1185" t="s">
        <v>531</v>
      </c>
      <c r="B1185">
        <v>2002</v>
      </c>
      <c r="C1185" t="s">
        <v>463</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Data_Completeness(LifeExpectancyData[[#This Row],[Life expectancy]:[Schooling]])</f>
        <v>0</v>
      </c>
    </row>
    <row r="1186" spans="1:23" x14ac:dyDescent="0.25">
      <c r="A1186" t="s">
        <v>531</v>
      </c>
      <c r="B1186">
        <v>2001</v>
      </c>
      <c r="C1186" t="s">
        <v>463</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Data_Completeness(LifeExpectancyData[[#This Row],[Life expectancy]:[Schooling]])</f>
        <v>0</v>
      </c>
    </row>
    <row r="1187" spans="1:23" x14ac:dyDescent="0.25">
      <c r="A1187" t="s">
        <v>531</v>
      </c>
      <c r="B1187">
        <v>2000</v>
      </c>
      <c r="C1187" t="s">
        <v>463</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Data_Completeness(LifeExpectancyData[[#This Row],[Life expectancy]:[Schooling]])</f>
        <v>0</v>
      </c>
    </row>
    <row r="1188" spans="1:23" x14ac:dyDescent="0.25">
      <c r="A1188" t="s">
        <v>532</v>
      </c>
      <c r="B1188">
        <v>2015</v>
      </c>
      <c r="C1188" t="s">
        <v>455</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Data_Completeness(LifeExpectancyData[[#This Row],[Life expectancy]:[Schooling]])</f>
        <v>0</v>
      </c>
    </row>
    <row r="1189" spans="1:23" x14ac:dyDescent="0.25">
      <c r="A1189" t="s">
        <v>532</v>
      </c>
      <c r="B1189">
        <v>2014</v>
      </c>
      <c r="C1189" t="s">
        <v>455</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Data_Completeness(LifeExpectancyData[[#This Row],[Life expectancy]:[Schooling]])</f>
        <v>1</v>
      </c>
    </row>
    <row r="1190" spans="1:23" x14ac:dyDescent="0.25">
      <c r="A1190" t="s">
        <v>532</v>
      </c>
      <c r="B1190">
        <v>2013</v>
      </c>
      <c r="C1190" t="s">
        <v>455</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Data_Completeness(LifeExpectancyData[[#This Row],[Life expectancy]:[Schooling]])</f>
        <v>1</v>
      </c>
    </row>
    <row r="1191" spans="1:23" x14ac:dyDescent="0.25">
      <c r="A1191" t="s">
        <v>532</v>
      </c>
      <c r="B1191">
        <v>2012</v>
      </c>
      <c r="C1191" t="s">
        <v>455</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Data_Completeness(LifeExpectancyData[[#This Row],[Life expectancy]:[Schooling]])</f>
        <v>1</v>
      </c>
    </row>
    <row r="1192" spans="1:23" x14ac:dyDescent="0.25">
      <c r="A1192" t="s">
        <v>532</v>
      </c>
      <c r="B1192">
        <v>2011</v>
      </c>
      <c r="C1192" t="s">
        <v>455</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Data_Completeness(LifeExpectancyData[[#This Row],[Life expectancy]:[Schooling]])</f>
        <v>1</v>
      </c>
    </row>
    <row r="1193" spans="1:23" x14ac:dyDescent="0.25">
      <c r="A1193" t="s">
        <v>532</v>
      </c>
      <c r="B1193">
        <v>2010</v>
      </c>
      <c r="C1193" t="s">
        <v>455</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Data_Completeness(LifeExpectancyData[[#This Row],[Life expectancy]:[Schooling]])</f>
        <v>1</v>
      </c>
    </row>
    <row r="1194" spans="1:23" x14ac:dyDescent="0.25">
      <c r="A1194" t="s">
        <v>532</v>
      </c>
      <c r="B1194">
        <v>2009</v>
      </c>
      <c r="C1194" t="s">
        <v>455</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Data_Completeness(LifeExpectancyData[[#This Row],[Life expectancy]:[Schooling]])</f>
        <v>1</v>
      </c>
    </row>
    <row r="1195" spans="1:23" x14ac:dyDescent="0.25">
      <c r="A1195" t="s">
        <v>532</v>
      </c>
      <c r="B1195">
        <v>2008</v>
      </c>
      <c r="C1195" t="s">
        <v>455</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Data_Completeness(LifeExpectancyData[[#This Row],[Life expectancy]:[Schooling]])</f>
        <v>1</v>
      </c>
    </row>
    <row r="1196" spans="1:23" x14ac:dyDescent="0.25">
      <c r="A1196" t="s">
        <v>532</v>
      </c>
      <c r="B1196">
        <v>2007</v>
      </c>
      <c r="C1196" t="s">
        <v>455</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Data_Completeness(LifeExpectancyData[[#This Row],[Life expectancy]:[Schooling]])</f>
        <v>1</v>
      </c>
    </row>
    <row r="1197" spans="1:23" x14ac:dyDescent="0.25">
      <c r="A1197" t="s">
        <v>532</v>
      </c>
      <c r="B1197">
        <v>2006</v>
      </c>
      <c r="C1197" t="s">
        <v>455</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Data_Completeness(LifeExpectancyData[[#This Row],[Life expectancy]:[Schooling]])</f>
        <v>1</v>
      </c>
    </row>
    <row r="1198" spans="1:23" x14ac:dyDescent="0.25">
      <c r="A1198" t="s">
        <v>532</v>
      </c>
      <c r="B1198">
        <v>2005</v>
      </c>
      <c r="C1198" t="s">
        <v>455</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Data_Completeness(LifeExpectancyData[[#This Row],[Life expectancy]:[Schooling]])</f>
        <v>1</v>
      </c>
    </row>
    <row r="1199" spans="1:23" x14ac:dyDescent="0.25">
      <c r="A1199" t="s">
        <v>532</v>
      </c>
      <c r="B1199">
        <v>2004</v>
      </c>
      <c r="C1199" t="s">
        <v>455</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Data_Completeness(LifeExpectancyData[[#This Row],[Life expectancy]:[Schooling]])</f>
        <v>1</v>
      </c>
    </row>
    <row r="1200" spans="1:23" x14ac:dyDescent="0.25">
      <c r="A1200" t="s">
        <v>532</v>
      </c>
      <c r="B1200">
        <v>2003</v>
      </c>
      <c r="C1200" t="s">
        <v>455</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Data_Completeness(LifeExpectancyData[[#This Row],[Life expectancy]:[Schooling]])</f>
        <v>0</v>
      </c>
    </row>
    <row r="1201" spans="1:23" x14ac:dyDescent="0.25">
      <c r="A1201" t="s">
        <v>532</v>
      </c>
      <c r="B1201">
        <v>2002</v>
      </c>
      <c r="C1201" t="s">
        <v>455</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Data_Completeness(LifeExpectancyData[[#This Row],[Life expectancy]:[Schooling]])</f>
        <v>0</v>
      </c>
    </row>
    <row r="1202" spans="1:23" x14ac:dyDescent="0.25">
      <c r="A1202" t="s">
        <v>532</v>
      </c>
      <c r="B1202">
        <v>2001</v>
      </c>
      <c r="C1202" t="s">
        <v>455</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Data_Completeness(LifeExpectancyData[[#This Row],[Life expectancy]:[Schooling]])</f>
        <v>0</v>
      </c>
    </row>
    <row r="1203" spans="1:23" x14ac:dyDescent="0.25">
      <c r="A1203" t="s">
        <v>532</v>
      </c>
      <c r="B1203">
        <v>2000</v>
      </c>
      <c r="C1203" t="s">
        <v>455</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Data_Completeness(LifeExpectancyData[[#This Row],[Life expectancy]:[Schooling]])</f>
        <v>0</v>
      </c>
    </row>
    <row r="1204" spans="1:23" x14ac:dyDescent="0.25">
      <c r="A1204" t="s">
        <v>533</v>
      </c>
      <c r="B1204">
        <v>2015</v>
      </c>
      <c r="C1204" t="s">
        <v>455</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Data_Completeness(LifeExpectancyData[[#This Row],[Life expectancy]:[Schooling]])</f>
        <v>0</v>
      </c>
    </row>
    <row r="1205" spans="1:23" x14ac:dyDescent="0.25">
      <c r="A1205" t="s">
        <v>533</v>
      </c>
      <c r="B1205">
        <v>2014</v>
      </c>
      <c r="C1205" t="s">
        <v>455</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Data_Completeness(LifeExpectancyData[[#This Row],[Life expectancy]:[Schooling]])</f>
        <v>1</v>
      </c>
    </row>
    <row r="1206" spans="1:23" x14ac:dyDescent="0.25">
      <c r="A1206" t="s">
        <v>533</v>
      </c>
      <c r="B1206">
        <v>2013</v>
      </c>
      <c r="C1206" t="s">
        <v>455</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Data_Completeness(LifeExpectancyData[[#This Row],[Life expectancy]:[Schooling]])</f>
        <v>1</v>
      </c>
    </row>
    <row r="1207" spans="1:23" x14ac:dyDescent="0.25">
      <c r="A1207" t="s">
        <v>533</v>
      </c>
      <c r="B1207">
        <v>2012</v>
      </c>
      <c r="C1207" t="s">
        <v>455</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Data_Completeness(LifeExpectancyData[[#This Row],[Life expectancy]:[Schooling]])</f>
        <v>1</v>
      </c>
    </row>
    <row r="1208" spans="1:23" x14ac:dyDescent="0.25">
      <c r="A1208" t="s">
        <v>533</v>
      </c>
      <c r="B1208">
        <v>2011</v>
      </c>
      <c r="C1208" t="s">
        <v>455</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Data_Completeness(LifeExpectancyData[[#This Row],[Life expectancy]:[Schooling]])</f>
        <v>1</v>
      </c>
    </row>
    <row r="1209" spans="1:23" x14ac:dyDescent="0.25">
      <c r="A1209" t="s">
        <v>533</v>
      </c>
      <c r="B1209">
        <v>2010</v>
      </c>
      <c r="C1209" t="s">
        <v>455</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Data_Completeness(LifeExpectancyData[[#This Row],[Life expectancy]:[Schooling]])</f>
        <v>1</v>
      </c>
    </row>
    <row r="1210" spans="1:23" x14ac:dyDescent="0.25">
      <c r="A1210" t="s">
        <v>533</v>
      </c>
      <c r="B1210">
        <v>2009</v>
      </c>
      <c r="C1210" t="s">
        <v>455</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Data_Completeness(LifeExpectancyData[[#This Row],[Life expectancy]:[Schooling]])</f>
        <v>1</v>
      </c>
    </row>
    <row r="1211" spans="1:23" x14ac:dyDescent="0.25">
      <c r="A1211" t="s">
        <v>533</v>
      </c>
      <c r="B1211">
        <v>2008</v>
      </c>
      <c r="C1211" t="s">
        <v>455</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Data_Completeness(LifeExpectancyData[[#This Row],[Life expectancy]:[Schooling]])</f>
        <v>1</v>
      </c>
    </row>
    <row r="1212" spans="1:23" x14ac:dyDescent="0.25">
      <c r="A1212" t="s">
        <v>533</v>
      </c>
      <c r="B1212">
        <v>2007</v>
      </c>
      <c r="C1212" t="s">
        <v>455</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Data_Completeness(LifeExpectancyData[[#This Row],[Life expectancy]:[Schooling]])</f>
        <v>1</v>
      </c>
    </row>
    <row r="1213" spans="1:23" x14ac:dyDescent="0.25">
      <c r="A1213" t="s">
        <v>533</v>
      </c>
      <c r="B1213">
        <v>2006</v>
      </c>
      <c r="C1213" t="s">
        <v>455</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Data_Completeness(LifeExpectancyData[[#This Row],[Life expectancy]:[Schooling]])</f>
        <v>1</v>
      </c>
    </row>
    <row r="1214" spans="1:23" x14ac:dyDescent="0.25">
      <c r="A1214" t="s">
        <v>533</v>
      </c>
      <c r="B1214">
        <v>2005</v>
      </c>
      <c r="C1214" t="s">
        <v>455</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Data_Completeness(LifeExpectancyData[[#This Row],[Life expectancy]:[Schooling]])</f>
        <v>1</v>
      </c>
    </row>
    <row r="1215" spans="1:23" x14ac:dyDescent="0.25">
      <c r="A1215" t="s">
        <v>533</v>
      </c>
      <c r="B1215">
        <v>2004</v>
      </c>
      <c r="C1215" t="s">
        <v>455</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Data_Completeness(LifeExpectancyData[[#This Row],[Life expectancy]:[Schooling]])</f>
        <v>1</v>
      </c>
    </row>
    <row r="1216" spans="1:23" x14ac:dyDescent="0.25">
      <c r="A1216" t="s">
        <v>533</v>
      </c>
      <c r="B1216">
        <v>2003</v>
      </c>
      <c r="C1216" t="s">
        <v>455</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Data_Completeness(LifeExpectancyData[[#This Row],[Life expectancy]:[Schooling]])</f>
        <v>1</v>
      </c>
    </row>
    <row r="1217" spans="1:23" x14ac:dyDescent="0.25">
      <c r="A1217" t="s">
        <v>533</v>
      </c>
      <c r="B1217">
        <v>2002</v>
      </c>
      <c r="C1217" t="s">
        <v>455</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Data_Completeness(LifeExpectancyData[[#This Row],[Life expectancy]:[Schooling]])</f>
        <v>1</v>
      </c>
    </row>
    <row r="1218" spans="1:23" x14ac:dyDescent="0.25">
      <c r="A1218" t="s">
        <v>533</v>
      </c>
      <c r="B1218">
        <v>2001</v>
      </c>
      <c r="C1218" t="s">
        <v>455</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Data_Completeness(LifeExpectancyData[[#This Row],[Life expectancy]:[Schooling]])</f>
        <v>1</v>
      </c>
    </row>
    <row r="1219" spans="1:23" x14ac:dyDescent="0.25">
      <c r="A1219" t="s">
        <v>533</v>
      </c>
      <c r="B1219">
        <v>2000</v>
      </c>
      <c r="C1219" t="s">
        <v>455</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Data_Completeness(LifeExpectancyData[[#This Row],[Life expectancy]:[Schooling]])</f>
        <v>1</v>
      </c>
    </row>
    <row r="1220" spans="1:23" x14ac:dyDescent="0.25">
      <c r="A1220" t="s">
        <v>534</v>
      </c>
      <c r="B1220">
        <v>2015</v>
      </c>
      <c r="C1220" t="s">
        <v>455</v>
      </c>
      <c r="D1220">
        <v>75.5</v>
      </c>
      <c r="E1220">
        <v>83</v>
      </c>
      <c r="F1220">
        <v>18</v>
      </c>
      <c r="H1220">
        <v>0</v>
      </c>
      <c r="I1220">
        <v>98</v>
      </c>
      <c r="J1220">
        <v>615</v>
      </c>
      <c r="K1220">
        <v>59.7</v>
      </c>
      <c r="L1220">
        <v>21</v>
      </c>
      <c r="M1220">
        <v>98</v>
      </c>
      <c r="O1220">
        <v>98</v>
      </c>
      <c r="P1220">
        <v>0.1</v>
      </c>
      <c r="S1220">
        <v>8.5</v>
      </c>
      <c r="T1220">
        <v>8.6</v>
      </c>
      <c r="U1220">
        <v>0.77400000000000002</v>
      </c>
      <c r="V1220">
        <v>14.8</v>
      </c>
      <c r="W1220" t="b">
        <f>Data_Completeness(LifeExpectancyData[[#This Row],[Life expectancy]:[Schooling]])</f>
        <v>0</v>
      </c>
    </row>
    <row r="1221" spans="1:23" x14ac:dyDescent="0.25">
      <c r="A1221" t="s">
        <v>534</v>
      </c>
      <c r="B1221">
        <v>2014</v>
      </c>
      <c r="C1221" t="s">
        <v>455</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Data_Completeness(LifeExpectancyData[[#This Row],[Life expectancy]:[Schooling]])</f>
        <v>0</v>
      </c>
    </row>
    <row r="1222" spans="1:23" x14ac:dyDescent="0.25">
      <c r="A1222" t="s">
        <v>534</v>
      </c>
      <c r="B1222">
        <v>2013</v>
      </c>
      <c r="C1222" t="s">
        <v>455</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Data_Completeness(LifeExpectancyData[[#This Row],[Life expectancy]:[Schooling]])</f>
        <v>0</v>
      </c>
    </row>
    <row r="1223" spans="1:23" x14ac:dyDescent="0.25">
      <c r="A1223" t="s">
        <v>534</v>
      </c>
      <c r="B1223">
        <v>2012</v>
      </c>
      <c r="C1223" t="s">
        <v>455</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Data_Completeness(LifeExpectancyData[[#This Row],[Life expectancy]:[Schooling]])</f>
        <v>0</v>
      </c>
    </row>
    <row r="1224" spans="1:23" x14ac:dyDescent="0.25">
      <c r="A1224" t="s">
        <v>534</v>
      </c>
      <c r="B1224">
        <v>2011</v>
      </c>
      <c r="C1224" t="s">
        <v>455</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Data_Completeness(LifeExpectancyData[[#This Row],[Life expectancy]:[Schooling]])</f>
        <v>0</v>
      </c>
    </row>
    <row r="1225" spans="1:23" x14ac:dyDescent="0.25">
      <c r="A1225" t="s">
        <v>534</v>
      </c>
      <c r="B1225">
        <v>2010</v>
      </c>
      <c r="C1225" t="s">
        <v>455</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Data_Completeness(LifeExpectancyData[[#This Row],[Life expectancy]:[Schooling]])</f>
        <v>0</v>
      </c>
    </row>
    <row r="1226" spans="1:23" x14ac:dyDescent="0.25">
      <c r="A1226" t="s">
        <v>534</v>
      </c>
      <c r="B1226">
        <v>2009</v>
      </c>
      <c r="C1226" t="s">
        <v>455</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Data_Completeness(LifeExpectancyData[[#This Row],[Life expectancy]:[Schooling]])</f>
        <v>0</v>
      </c>
    </row>
    <row r="1227" spans="1:23" x14ac:dyDescent="0.25">
      <c r="A1227" t="s">
        <v>534</v>
      </c>
      <c r="B1227">
        <v>2008</v>
      </c>
      <c r="C1227" t="s">
        <v>455</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Data_Completeness(LifeExpectancyData[[#This Row],[Life expectancy]:[Schooling]])</f>
        <v>0</v>
      </c>
    </row>
    <row r="1228" spans="1:23" x14ac:dyDescent="0.25">
      <c r="A1228" t="s">
        <v>534</v>
      </c>
      <c r="B1228">
        <v>2007</v>
      </c>
      <c r="C1228" t="s">
        <v>455</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Data_Completeness(LifeExpectancyData[[#This Row],[Life expectancy]:[Schooling]])</f>
        <v>0</v>
      </c>
    </row>
    <row r="1229" spans="1:23" x14ac:dyDescent="0.25">
      <c r="A1229" t="s">
        <v>534</v>
      </c>
      <c r="B1229">
        <v>2006</v>
      </c>
      <c r="C1229" t="s">
        <v>455</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Data_Completeness(LifeExpectancyData[[#This Row],[Life expectancy]:[Schooling]])</f>
        <v>0</v>
      </c>
    </row>
    <row r="1230" spans="1:23" x14ac:dyDescent="0.25">
      <c r="A1230" t="s">
        <v>534</v>
      </c>
      <c r="B1230">
        <v>2005</v>
      </c>
      <c r="C1230" t="s">
        <v>455</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Data_Completeness(LifeExpectancyData[[#This Row],[Life expectancy]:[Schooling]])</f>
        <v>0</v>
      </c>
    </row>
    <row r="1231" spans="1:23" x14ac:dyDescent="0.25">
      <c r="A1231" t="s">
        <v>534</v>
      </c>
      <c r="B1231">
        <v>2004</v>
      </c>
      <c r="C1231" t="s">
        <v>455</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Data_Completeness(LifeExpectancyData[[#This Row],[Life expectancy]:[Schooling]])</f>
        <v>0</v>
      </c>
    </row>
    <row r="1232" spans="1:23" x14ac:dyDescent="0.25">
      <c r="A1232" t="s">
        <v>534</v>
      </c>
      <c r="B1232">
        <v>2003</v>
      </c>
      <c r="C1232" t="s">
        <v>455</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Data_Completeness(LifeExpectancyData[[#This Row],[Life expectancy]:[Schooling]])</f>
        <v>0</v>
      </c>
    </row>
    <row r="1233" spans="1:23" x14ac:dyDescent="0.25">
      <c r="A1233" t="s">
        <v>534</v>
      </c>
      <c r="B1233">
        <v>2002</v>
      </c>
      <c r="C1233" t="s">
        <v>455</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Data_Completeness(LifeExpectancyData[[#This Row],[Life expectancy]:[Schooling]])</f>
        <v>0</v>
      </c>
    </row>
    <row r="1234" spans="1:23" x14ac:dyDescent="0.25">
      <c r="A1234" t="s">
        <v>534</v>
      </c>
      <c r="B1234">
        <v>2001</v>
      </c>
      <c r="C1234" t="s">
        <v>455</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Data_Completeness(LifeExpectancyData[[#This Row],[Life expectancy]:[Schooling]])</f>
        <v>0</v>
      </c>
    </row>
    <row r="1235" spans="1:23" x14ac:dyDescent="0.25">
      <c r="A1235" t="s">
        <v>534</v>
      </c>
      <c r="B1235">
        <v>2000</v>
      </c>
      <c r="C1235" t="s">
        <v>455</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Data_Completeness(LifeExpectancyData[[#This Row],[Life expectancy]:[Schooling]])</f>
        <v>0</v>
      </c>
    </row>
    <row r="1236" spans="1:23" x14ac:dyDescent="0.25">
      <c r="A1236" t="s">
        <v>535</v>
      </c>
      <c r="B1236">
        <v>2015</v>
      </c>
      <c r="C1236" t="s">
        <v>455</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Data_Completeness(LifeExpectancyData[[#This Row],[Life expectancy]:[Schooling]])</f>
        <v>0</v>
      </c>
    </row>
    <row r="1237" spans="1:23" x14ac:dyDescent="0.25">
      <c r="A1237" t="s">
        <v>535</v>
      </c>
      <c r="B1237">
        <v>2014</v>
      </c>
      <c r="C1237" t="s">
        <v>455</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Data_Completeness(LifeExpectancyData[[#This Row],[Life expectancy]:[Schooling]])</f>
        <v>1</v>
      </c>
    </row>
    <row r="1238" spans="1:23" x14ac:dyDescent="0.25">
      <c r="A1238" t="s">
        <v>535</v>
      </c>
      <c r="B1238">
        <v>2013</v>
      </c>
      <c r="C1238" t="s">
        <v>455</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Data_Completeness(LifeExpectancyData[[#This Row],[Life expectancy]:[Schooling]])</f>
        <v>1</v>
      </c>
    </row>
    <row r="1239" spans="1:23" x14ac:dyDescent="0.25">
      <c r="A1239" t="s">
        <v>535</v>
      </c>
      <c r="B1239">
        <v>2012</v>
      </c>
      <c r="C1239" t="s">
        <v>455</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Data_Completeness(LifeExpectancyData[[#This Row],[Life expectancy]:[Schooling]])</f>
        <v>1</v>
      </c>
    </row>
    <row r="1240" spans="1:23" x14ac:dyDescent="0.25">
      <c r="A1240" t="s">
        <v>535</v>
      </c>
      <c r="B1240">
        <v>2011</v>
      </c>
      <c r="C1240" t="s">
        <v>455</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Data_Completeness(LifeExpectancyData[[#This Row],[Life expectancy]:[Schooling]])</f>
        <v>1</v>
      </c>
    </row>
    <row r="1241" spans="1:23" x14ac:dyDescent="0.25">
      <c r="A1241" t="s">
        <v>535</v>
      </c>
      <c r="B1241">
        <v>2010</v>
      </c>
      <c r="C1241" t="s">
        <v>455</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Data_Completeness(LifeExpectancyData[[#This Row],[Life expectancy]:[Schooling]])</f>
        <v>1</v>
      </c>
    </row>
    <row r="1242" spans="1:23" x14ac:dyDescent="0.25">
      <c r="A1242" t="s">
        <v>535</v>
      </c>
      <c r="B1242">
        <v>2009</v>
      </c>
      <c r="C1242" t="s">
        <v>455</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Data_Completeness(LifeExpectancyData[[#This Row],[Life expectancy]:[Schooling]])</f>
        <v>1</v>
      </c>
    </row>
    <row r="1243" spans="1:23" x14ac:dyDescent="0.25">
      <c r="A1243" t="s">
        <v>535</v>
      </c>
      <c r="B1243">
        <v>2008</v>
      </c>
      <c r="C1243" t="s">
        <v>455</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Data_Completeness(LifeExpectancyData[[#This Row],[Life expectancy]:[Schooling]])</f>
        <v>1</v>
      </c>
    </row>
    <row r="1244" spans="1:23" x14ac:dyDescent="0.25">
      <c r="A1244" t="s">
        <v>535</v>
      </c>
      <c r="B1244">
        <v>2007</v>
      </c>
      <c r="C1244" t="s">
        <v>455</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Data_Completeness(LifeExpectancyData[[#This Row],[Life expectancy]:[Schooling]])</f>
        <v>1</v>
      </c>
    </row>
    <row r="1245" spans="1:23" x14ac:dyDescent="0.25">
      <c r="A1245" t="s">
        <v>535</v>
      </c>
      <c r="B1245">
        <v>2006</v>
      </c>
      <c r="C1245" t="s">
        <v>455</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Data_Completeness(LifeExpectancyData[[#This Row],[Life expectancy]:[Schooling]])</f>
        <v>1</v>
      </c>
    </row>
    <row r="1246" spans="1:23" x14ac:dyDescent="0.25">
      <c r="A1246" t="s">
        <v>535</v>
      </c>
      <c r="B1246">
        <v>2005</v>
      </c>
      <c r="C1246" t="s">
        <v>455</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Data_Completeness(LifeExpectancyData[[#This Row],[Life expectancy]:[Schooling]])</f>
        <v>1</v>
      </c>
    </row>
    <row r="1247" spans="1:23" x14ac:dyDescent="0.25">
      <c r="A1247" t="s">
        <v>535</v>
      </c>
      <c r="B1247">
        <v>2004</v>
      </c>
      <c r="C1247" t="s">
        <v>455</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Data_Completeness(LifeExpectancyData[[#This Row],[Life expectancy]:[Schooling]])</f>
        <v>1</v>
      </c>
    </row>
    <row r="1248" spans="1:23" x14ac:dyDescent="0.25">
      <c r="A1248" t="s">
        <v>535</v>
      </c>
      <c r="B1248">
        <v>2003</v>
      </c>
      <c r="C1248" t="s">
        <v>455</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Data_Completeness(LifeExpectancyData[[#This Row],[Life expectancy]:[Schooling]])</f>
        <v>0</v>
      </c>
    </row>
    <row r="1249" spans="1:23" x14ac:dyDescent="0.25">
      <c r="A1249" t="s">
        <v>535</v>
      </c>
      <c r="B1249">
        <v>2002</v>
      </c>
      <c r="C1249" t="s">
        <v>455</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Data_Completeness(LifeExpectancyData[[#This Row],[Life expectancy]:[Schooling]])</f>
        <v>0</v>
      </c>
    </row>
    <row r="1250" spans="1:23" x14ac:dyDescent="0.25">
      <c r="A1250" t="s">
        <v>535</v>
      </c>
      <c r="B1250">
        <v>2001</v>
      </c>
      <c r="C1250" t="s">
        <v>455</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Data_Completeness(LifeExpectancyData[[#This Row],[Life expectancy]:[Schooling]])</f>
        <v>0</v>
      </c>
    </row>
    <row r="1251" spans="1:23" x14ac:dyDescent="0.25">
      <c r="A1251" t="s">
        <v>535</v>
      </c>
      <c r="B1251">
        <v>2000</v>
      </c>
      <c r="C1251" t="s">
        <v>455</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Data_Completeness(LifeExpectancyData[[#This Row],[Life expectancy]:[Schooling]])</f>
        <v>0</v>
      </c>
    </row>
    <row r="1252" spans="1:23" x14ac:dyDescent="0.25">
      <c r="A1252" t="s">
        <v>536</v>
      </c>
      <c r="B1252">
        <v>2015</v>
      </c>
      <c r="C1252" t="s">
        <v>463</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Data_Completeness(LifeExpectancyData[[#This Row],[Life expectancy]:[Schooling]])</f>
        <v>0</v>
      </c>
    </row>
    <row r="1253" spans="1:23" x14ac:dyDescent="0.25">
      <c r="A1253" t="s">
        <v>536</v>
      </c>
      <c r="B1253">
        <v>2014</v>
      </c>
      <c r="C1253" t="s">
        <v>463</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Data_Completeness(LifeExpectancyData[[#This Row],[Life expectancy]:[Schooling]])</f>
        <v>1</v>
      </c>
    </row>
    <row r="1254" spans="1:23" x14ac:dyDescent="0.25">
      <c r="A1254" t="s">
        <v>536</v>
      </c>
      <c r="B1254">
        <v>2013</v>
      </c>
      <c r="C1254" t="s">
        <v>463</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Data_Completeness(LifeExpectancyData[[#This Row],[Life expectancy]:[Schooling]])</f>
        <v>1</v>
      </c>
    </row>
    <row r="1255" spans="1:23" x14ac:dyDescent="0.25">
      <c r="A1255" t="s">
        <v>536</v>
      </c>
      <c r="B1255">
        <v>2012</v>
      </c>
      <c r="C1255" t="s">
        <v>463</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Data_Completeness(LifeExpectancyData[[#This Row],[Life expectancy]:[Schooling]])</f>
        <v>1</v>
      </c>
    </row>
    <row r="1256" spans="1:23" x14ac:dyDescent="0.25">
      <c r="A1256" t="s">
        <v>536</v>
      </c>
      <c r="B1256">
        <v>2011</v>
      </c>
      <c r="C1256" t="s">
        <v>463</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Data_Completeness(LifeExpectancyData[[#This Row],[Life expectancy]:[Schooling]])</f>
        <v>1</v>
      </c>
    </row>
    <row r="1257" spans="1:23" x14ac:dyDescent="0.25">
      <c r="A1257" t="s">
        <v>536</v>
      </c>
      <c r="B1257">
        <v>2010</v>
      </c>
      <c r="C1257" t="s">
        <v>463</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Data_Completeness(LifeExpectancyData[[#This Row],[Life expectancy]:[Schooling]])</f>
        <v>1</v>
      </c>
    </row>
    <row r="1258" spans="1:23" x14ac:dyDescent="0.25">
      <c r="A1258" t="s">
        <v>536</v>
      </c>
      <c r="B1258">
        <v>2009</v>
      </c>
      <c r="C1258" t="s">
        <v>463</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Data_Completeness(LifeExpectancyData[[#This Row],[Life expectancy]:[Schooling]])</f>
        <v>0</v>
      </c>
    </row>
    <row r="1259" spans="1:23" x14ac:dyDescent="0.25">
      <c r="A1259" t="s">
        <v>536</v>
      </c>
      <c r="B1259">
        <v>2008</v>
      </c>
      <c r="C1259" t="s">
        <v>463</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Data_Completeness(LifeExpectancyData[[#This Row],[Life expectancy]:[Schooling]])</f>
        <v>0</v>
      </c>
    </row>
    <row r="1260" spans="1:23" x14ac:dyDescent="0.25">
      <c r="A1260" t="s">
        <v>536</v>
      </c>
      <c r="B1260">
        <v>2007</v>
      </c>
      <c r="C1260" t="s">
        <v>463</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Data_Completeness(LifeExpectancyData[[#This Row],[Life expectancy]:[Schooling]])</f>
        <v>0</v>
      </c>
    </row>
    <row r="1261" spans="1:23" x14ac:dyDescent="0.25">
      <c r="A1261" t="s">
        <v>536</v>
      </c>
      <c r="B1261">
        <v>2006</v>
      </c>
      <c r="C1261" t="s">
        <v>463</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Data_Completeness(LifeExpectancyData[[#This Row],[Life expectancy]:[Schooling]])</f>
        <v>0</v>
      </c>
    </row>
    <row r="1262" spans="1:23" x14ac:dyDescent="0.25">
      <c r="A1262" t="s">
        <v>536</v>
      </c>
      <c r="B1262">
        <v>2005</v>
      </c>
      <c r="C1262" t="s">
        <v>463</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Data_Completeness(LifeExpectancyData[[#This Row],[Life expectancy]:[Schooling]])</f>
        <v>0</v>
      </c>
    </row>
    <row r="1263" spans="1:23" x14ac:dyDescent="0.25">
      <c r="A1263" t="s">
        <v>536</v>
      </c>
      <c r="B1263">
        <v>2004</v>
      </c>
      <c r="C1263" t="s">
        <v>463</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Data_Completeness(LifeExpectancyData[[#This Row],[Life expectancy]:[Schooling]])</f>
        <v>0</v>
      </c>
    </row>
    <row r="1264" spans="1:23" x14ac:dyDescent="0.25">
      <c r="A1264" t="s">
        <v>536</v>
      </c>
      <c r="B1264">
        <v>2003</v>
      </c>
      <c r="C1264" t="s">
        <v>463</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Data_Completeness(LifeExpectancyData[[#This Row],[Life expectancy]:[Schooling]])</f>
        <v>0</v>
      </c>
    </row>
    <row r="1265" spans="1:23" x14ac:dyDescent="0.25">
      <c r="A1265" t="s">
        <v>536</v>
      </c>
      <c r="B1265">
        <v>2002</v>
      </c>
      <c r="C1265" t="s">
        <v>463</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Data_Completeness(LifeExpectancyData[[#This Row],[Life expectancy]:[Schooling]])</f>
        <v>0</v>
      </c>
    </row>
    <row r="1266" spans="1:23" x14ac:dyDescent="0.25">
      <c r="A1266" t="s">
        <v>536</v>
      </c>
      <c r="B1266">
        <v>2001</v>
      </c>
      <c r="C1266" t="s">
        <v>463</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Data_Completeness(LifeExpectancyData[[#This Row],[Life expectancy]:[Schooling]])</f>
        <v>0</v>
      </c>
    </row>
    <row r="1267" spans="1:23" x14ac:dyDescent="0.25">
      <c r="A1267" t="s">
        <v>536</v>
      </c>
      <c r="B1267">
        <v>2000</v>
      </c>
      <c r="C1267" t="s">
        <v>463</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Data_Completeness(LifeExpectancyData[[#This Row],[Life expectancy]:[Schooling]])</f>
        <v>0</v>
      </c>
    </row>
    <row r="1268" spans="1:23" x14ac:dyDescent="0.25">
      <c r="A1268" t="s">
        <v>537</v>
      </c>
      <c r="B1268">
        <v>2015</v>
      </c>
      <c r="C1268" t="s">
        <v>455</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Data_Completeness(LifeExpectancyData[[#This Row],[Life expectancy]:[Schooling]])</f>
        <v>0</v>
      </c>
    </row>
    <row r="1269" spans="1:23" x14ac:dyDescent="0.25">
      <c r="A1269" t="s">
        <v>537</v>
      </c>
      <c r="B1269">
        <v>2014</v>
      </c>
      <c r="C1269" t="s">
        <v>455</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Data_Completeness(LifeExpectancyData[[#This Row],[Life expectancy]:[Schooling]])</f>
        <v>1</v>
      </c>
    </row>
    <row r="1270" spans="1:23" x14ac:dyDescent="0.25">
      <c r="A1270" t="s">
        <v>537</v>
      </c>
      <c r="B1270">
        <v>2013</v>
      </c>
      <c r="C1270" t="s">
        <v>455</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Data_Completeness(LifeExpectancyData[[#This Row],[Life expectancy]:[Schooling]])</f>
        <v>1</v>
      </c>
    </row>
    <row r="1271" spans="1:23" x14ac:dyDescent="0.25">
      <c r="A1271" t="s">
        <v>537</v>
      </c>
      <c r="B1271">
        <v>2012</v>
      </c>
      <c r="C1271" t="s">
        <v>455</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Data_Completeness(LifeExpectancyData[[#This Row],[Life expectancy]:[Schooling]])</f>
        <v>1</v>
      </c>
    </row>
    <row r="1272" spans="1:23" x14ac:dyDescent="0.25">
      <c r="A1272" t="s">
        <v>537</v>
      </c>
      <c r="B1272">
        <v>2011</v>
      </c>
      <c r="C1272" t="s">
        <v>455</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Data_Completeness(LifeExpectancyData[[#This Row],[Life expectancy]:[Schooling]])</f>
        <v>1</v>
      </c>
    </row>
    <row r="1273" spans="1:23" x14ac:dyDescent="0.25">
      <c r="A1273" t="s">
        <v>537</v>
      </c>
      <c r="B1273">
        <v>2010</v>
      </c>
      <c r="C1273" t="s">
        <v>455</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Data_Completeness(LifeExpectancyData[[#This Row],[Life expectancy]:[Schooling]])</f>
        <v>1</v>
      </c>
    </row>
    <row r="1274" spans="1:23" x14ac:dyDescent="0.25">
      <c r="A1274" t="s">
        <v>537</v>
      </c>
      <c r="B1274">
        <v>2009</v>
      </c>
      <c r="C1274" t="s">
        <v>455</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Data_Completeness(LifeExpectancyData[[#This Row],[Life expectancy]:[Schooling]])</f>
        <v>1</v>
      </c>
    </row>
    <row r="1275" spans="1:23" x14ac:dyDescent="0.25">
      <c r="A1275" t="s">
        <v>537</v>
      </c>
      <c r="B1275">
        <v>2008</v>
      </c>
      <c r="C1275" t="s">
        <v>455</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Data_Completeness(LifeExpectancyData[[#This Row],[Life expectancy]:[Schooling]])</f>
        <v>1</v>
      </c>
    </row>
    <row r="1276" spans="1:23" x14ac:dyDescent="0.25">
      <c r="A1276" t="s">
        <v>537</v>
      </c>
      <c r="B1276">
        <v>2007</v>
      </c>
      <c r="C1276" t="s">
        <v>455</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Data_Completeness(LifeExpectancyData[[#This Row],[Life expectancy]:[Schooling]])</f>
        <v>1</v>
      </c>
    </row>
    <row r="1277" spans="1:23" x14ac:dyDescent="0.25">
      <c r="A1277" t="s">
        <v>537</v>
      </c>
      <c r="B1277">
        <v>2006</v>
      </c>
      <c r="C1277" t="s">
        <v>455</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Data_Completeness(LifeExpectancyData[[#This Row],[Life expectancy]:[Schooling]])</f>
        <v>1</v>
      </c>
    </row>
    <row r="1278" spans="1:23" x14ac:dyDescent="0.25">
      <c r="A1278" t="s">
        <v>537</v>
      </c>
      <c r="B1278">
        <v>2005</v>
      </c>
      <c r="C1278" t="s">
        <v>455</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Data_Completeness(LifeExpectancyData[[#This Row],[Life expectancy]:[Schooling]])</f>
        <v>1</v>
      </c>
    </row>
    <row r="1279" spans="1:23" x14ac:dyDescent="0.25">
      <c r="A1279" t="s">
        <v>537</v>
      </c>
      <c r="B1279">
        <v>2004</v>
      </c>
      <c r="C1279" t="s">
        <v>455</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Data_Completeness(LifeExpectancyData[[#This Row],[Life expectancy]:[Schooling]])</f>
        <v>1</v>
      </c>
    </row>
    <row r="1280" spans="1:23" x14ac:dyDescent="0.25">
      <c r="A1280" t="s">
        <v>537</v>
      </c>
      <c r="B1280">
        <v>2003</v>
      </c>
      <c r="C1280" t="s">
        <v>455</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Data_Completeness(LifeExpectancyData[[#This Row],[Life expectancy]:[Schooling]])</f>
        <v>1</v>
      </c>
    </row>
    <row r="1281" spans="1:23" x14ac:dyDescent="0.25">
      <c r="A1281" t="s">
        <v>537</v>
      </c>
      <c r="B1281">
        <v>2002</v>
      </c>
      <c r="C1281" t="s">
        <v>455</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Data_Completeness(LifeExpectancyData[[#This Row],[Life expectancy]:[Schooling]])</f>
        <v>1</v>
      </c>
    </row>
    <row r="1282" spans="1:23" x14ac:dyDescent="0.25">
      <c r="A1282" t="s">
        <v>537</v>
      </c>
      <c r="B1282">
        <v>2001</v>
      </c>
      <c r="C1282" t="s">
        <v>455</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Data_Completeness(LifeExpectancyData[[#This Row],[Life expectancy]:[Schooling]])</f>
        <v>1</v>
      </c>
    </row>
    <row r="1283" spans="1:23" x14ac:dyDescent="0.25">
      <c r="A1283" t="s">
        <v>537</v>
      </c>
      <c r="B1283">
        <v>2000</v>
      </c>
      <c r="C1283" t="s">
        <v>455</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Data_Completeness(LifeExpectancyData[[#This Row],[Life expectancy]:[Schooling]])</f>
        <v>1</v>
      </c>
    </row>
    <row r="1284" spans="1:23" x14ac:dyDescent="0.25">
      <c r="A1284" t="s">
        <v>538</v>
      </c>
      <c r="B1284">
        <v>2015</v>
      </c>
      <c r="C1284" t="s">
        <v>463</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Data_Completeness(LifeExpectancyData[[#This Row],[Life expectancy]:[Schooling]])</f>
        <v>0</v>
      </c>
    </row>
    <row r="1285" spans="1:23" x14ac:dyDescent="0.25">
      <c r="A1285" t="s">
        <v>538</v>
      </c>
      <c r="B1285">
        <v>2014</v>
      </c>
      <c r="C1285" t="s">
        <v>463</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Data_Completeness(LifeExpectancyData[[#This Row],[Life expectancy]:[Schooling]])</f>
        <v>1</v>
      </c>
    </row>
    <row r="1286" spans="1:23" x14ac:dyDescent="0.25">
      <c r="A1286" t="s">
        <v>538</v>
      </c>
      <c r="B1286">
        <v>2013</v>
      </c>
      <c r="C1286" t="s">
        <v>463</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Data_Completeness(LifeExpectancyData[[#This Row],[Life expectancy]:[Schooling]])</f>
        <v>1</v>
      </c>
    </row>
    <row r="1287" spans="1:23" x14ac:dyDescent="0.25">
      <c r="A1287" t="s">
        <v>538</v>
      </c>
      <c r="B1287">
        <v>2012</v>
      </c>
      <c r="C1287" t="s">
        <v>463</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Data_Completeness(LifeExpectancyData[[#This Row],[Life expectancy]:[Schooling]])</f>
        <v>1</v>
      </c>
    </row>
    <row r="1288" spans="1:23" x14ac:dyDescent="0.25">
      <c r="A1288" t="s">
        <v>538</v>
      </c>
      <c r="B1288">
        <v>2011</v>
      </c>
      <c r="C1288" t="s">
        <v>463</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Data_Completeness(LifeExpectancyData[[#This Row],[Life expectancy]:[Schooling]])</f>
        <v>1</v>
      </c>
    </row>
    <row r="1289" spans="1:23" x14ac:dyDescent="0.25">
      <c r="A1289" t="s">
        <v>538</v>
      </c>
      <c r="B1289">
        <v>2010</v>
      </c>
      <c r="C1289" t="s">
        <v>463</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Data_Completeness(LifeExpectancyData[[#This Row],[Life expectancy]:[Schooling]])</f>
        <v>1</v>
      </c>
    </row>
    <row r="1290" spans="1:23" x14ac:dyDescent="0.25">
      <c r="A1290" t="s">
        <v>538</v>
      </c>
      <c r="B1290">
        <v>2009</v>
      </c>
      <c r="C1290" t="s">
        <v>463</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Data_Completeness(LifeExpectancyData[[#This Row],[Life expectancy]:[Schooling]])</f>
        <v>1</v>
      </c>
    </row>
    <row r="1291" spans="1:23" x14ac:dyDescent="0.25">
      <c r="A1291" t="s">
        <v>538</v>
      </c>
      <c r="B1291">
        <v>2008</v>
      </c>
      <c r="C1291" t="s">
        <v>463</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Data_Completeness(LifeExpectancyData[[#This Row],[Life expectancy]:[Schooling]])</f>
        <v>1</v>
      </c>
    </row>
    <row r="1292" spans="1:23" x14ac:dyDescent="0.25">
      <c r="A1292" t="s">
        <v>538</v>
      </c>
      <c r="B1292">
        <v>2007</v>
      </c>
      <c r="C1292" t="s">
        <v>463</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Data_Completeness(LifeExpectancyData[[#This Row],[Life expectancy]:[Schooling]])</f>
        <v>1</v>
      </c>
    </row>
    <row r="1293" spans="1:23" x14ac:dyDescent="0.25">
      <c r="A1293" t="s">
        <v>538</v>
      </c>
      <c r="B1293">
        <v>2006</v>
      </c>
      <c r="C1293" t="s">
        <v>463</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Data_Completeness(LifeExpectancyData[[#This Row],[Life expectancy]:[Schooling]])</f>
        <v>1</v>
      </c>
    </row>
    <row r="1294" spans="1:23" x14ac:dyDescent="0.25">
      <c r="A1294" t="s">
        <v>538</v>
      </c>
      <c r="B1294">
        <v>2005</v>
      </c>
      <c r="C1294" t="s">
        <v>463</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Data_Completeness(LifeExpectancyData[[#This Row],[Life expectancy]:[Schooling]])</f>
        <v>1</v>
      </c>
    </row>
    <row r="1295" spans="1:23" x14ac:dyDescent="0.25">
      <c r="A1295" t="s">
        <v>538</v>
      </c>
      <c r="B1295">
        <v>2004</v>
      </c>
      <c r="C1295" t="s">
        <v>463</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Data_Completeness(LifeExpectancyData[[#This Row],[Life expectancy]:[Schooling]])</f>
        <v>1</v>
      </c>
    </row>
    <row r="1296" spans="1:23" x14ac:dyDescent="0.25">
      <c r="A1296" t="s">
        <v>538</v>
      </c>
      <c r="B1296">
        <v>2003</v>
      </c>
      <c r="C1296" t="s">
        <v>463</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Data_Completeness(LifeExpectancyData[[#This Row],[Life expectancy]:[Schooling]])</f>
        <v>1</v>
      </c>
    </row>
    <row r="1297" spans="1:23" x14ac:dyDescent="0.25">
      <c r="A1297" t="s">
        <v>538</v>
      </c>
      <c r="B1297">
        <v>2002</v>
      </c>
      <c r="C1297" t="s">
        <v>463</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Data_Completeness(LifeExpectancyData[[#This Row],[Life expectancy]:[Schooling]])</f>
        <v>1</v>
      </c>
    </row>
    <row r="1298" spans="1:23" x14ac:dyDescent="0.25">
      <c r="A1298" t="s">
        <v>538</v>
      </c>
      <c r="B1298">
        <v>2001</v>
      </c>
      <c r="C1298" t="s">
        <v>463</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Data_Completeness(LifeExpectancyData[[#This Row],[Life expectancy]:[Schooling]])</f>
        <v>1</v>
      </c>
    </row>
    <row r="1299" spans="1:23" x14ac:dyDescent="0.25">
      <c r="A1299" t="s">
        <v>538</v>
      </c>
      <c r="B1299">
        <v>2000</v>
      </c>
      <c r="C1299" t="s">
        <v>463</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Data_Completeness(LifeExpectancyData[[#This Row],[Life expectancy]:[Schooling]])</f>
        <v>1</v>
      </c>
    </row>
    <row r="1300" spans="1:23" x14ac:dyDescent="0.25">
      <c r="A1300" t="s">
        <v>539</v>
      </c>
      <c r="B1300">
        <v>2015</v>
      </c>
      <c r="C1300" t="s">
        <v>455</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Data_Completeness(LifeExpectancyData[[#This Row],[Life expectancy]:[Schooling]])</f>
        <v>0</v>
      </c>
    </row>
    <row r="1301" spans="1:23" x14ac:dyDescent="0.25">
      <c r="A1301" t="s">
        <v>539</v>
      </c>
      <c r="B1301">
        <v>2014</v>
      </c>
      <c r="C1301" t="s">
        <v>455</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Data_Completeness(LifeExpectancyData[[#This Row],[Life expectancy]:[Schooling]])</f>
        <v>1</v>
      </c>
    </row>
    <row r="1302" spans="1:23" x14ac:dyDescent="0.25">
      <c r="A1302" t="s">
        <v>539</v>
      </c>
      <c r="B1302">
        <v>2013</v>
      </c>
      <c r="C1302" t="s">
        <v>455</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Data_Completeness(LifeExpectancyData[[#This Row],[Life expectancy]:[Schooling]])</f>
        <v>1</v>
      </c>
    </row>
    <row r="1303" spans="1:23" x14ac:dyDescent="0.25">
      <c r="A1303" t="s">
        <v>539</v>
      </c>
      <c r="B1303">
        <v>2012</v>
      </c>
      <c r="C1303" t="s">
        <v>455</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Data_Completeness(LifeExpectancyData[[#This Row],[Life expectancy]:[Schooling]])</f>
        <v>1</v>
      </c>
    </row>
    <row r="1304" spans="1:23" x14ac:dyDescent="0.25">
      <c r="A1304" t="s">
        <v>539</v>
      </c>
      <c r="B1304">
        <v>2011</v>
      </c>
      <c r="C1304" t="s">
        <v>455</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Data_Completeness(LifeExpectancyData[[#This Row],[Life expectancy]:[Schooling]])</f>
        <v>1</v>
      </c>
    </row>
    <row r="1305" spans="1:23" x14ac:dyDescent="0.25">
      <c r="A1305" t="s">
        <v>539</v>
      </c>
      <c r="B1305">
        <v>2010</v>
      </c>
      <c r="C1305" t="s">
        <v>455</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Data_Completeness(LifeExpectancyData[[#This Row],[Life expectancy]:[Schooling]])</f>
        <v>1</v>
      </c>
    </row>
    <row r="1306" spans="1:23" x14ac:dyDescent="0.25">
      <c r="A1306" t="s">
        <v>539</v>
      </c>
      <c r="B1306">
        <v>2009</v>
      </c>
      <c r="C1306" t="s">
        <v>455</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Data_Completeness(LifeExpectancyData[[#This Row],[Life expectancy]:[Schooling]])</f>
        <v>1</v>
      </c>
    </row>
    <row r="1307" spans="1:23" x14ac:dyDescent="0.25">
      <c r="A1307" t="s">
        <v>539</v>
      </c>
      <c r="B1307">
        <v>2008</v>
      </c>
      <c r="C1307" t="s">
        <v>455</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Data_Completeness(LifeExpectancyData[[#This Row],[Life expectancy]:[Schooling]])</f>
        <v>1</v>
      </c>
    </row>
    <row r="1308" spans="1:23" x14ac:dyDescent="0.25">
      <c r="A1308" t="s">
        <v>539</v>
      </c>
      <c r="B1308">
        <v>2007</v>
      </c>
      <c r="C1308" t="s">
        <v>455</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Data_Completeness(LifeExpectancyData[[#This Row],[Life expectancy]:[Schooling]])</f>
        <v>1</v>
      </c>
    </row>
    <row r="1309" spans="1:23" x14ac:dyDescent="0.25">
      <c r="A1309" t="s">
        <v>539</v>
      </c>
      <c r="B1309">
        <v>2006</v>
      </c>
      <c r="C1309" t="s">
        <v>455</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Data_Completeness(LifeExpectancyData[[#This Row],[Life expectancy]:[Schooling]])</f>
        <v>1</v>
      </c>
    </row>
    <row r="1310" spans="1:23" x14ac:dyDescent="0.25">
      <c r="A1310" t="s">
        <v>539</v>
      </c>
      <c r="B1310">
        <v>2005</v>
      </c>
      <c r="C1310" t="s">
        <v>455</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Data_Completeness(LifeExpectancyData[[#This Row],[Life expectancy]:[Schooling]])</f>
        <v>1</v>
      </c>
    </row>
    <row r="1311" spans="1:23" x14ac:dyDescent="0.25">
      <c r="A1311" t="s">
        <v>539</v>
      </c>
      <c r="B1311">
        <v>2004</v>
      </c>
      <c r="C1311" t="s">
        <v>455</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Data_Completeness(LifeExpectancyData[[#This Row],[Life expectancy]:[Schooling]])</f>
        <v>1</v>
      </c>
    </row>
    <row r="1312" spans="1:23" x14ac:dyDescent="0.25">
      <c r="A1312" t="s">
        <v>539</v>
      </c>
      <c r="B1312">
        <v>2003</v>
      </c>
      <c r="C1312" t="s">
        <v>455</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Data_Completeness(LifeExpectancyData[[#This Row],[Life expectancy]:[Schooling]])</f>
        <v>1</v>
      </c>
    </row>
    <row r="1313" spans="1:23" x14ac:dyDescent="0.25">
      <c r="A1313" t="s">
        <v>539</v>
      </c>
      <c r="B1313">
        <v>2002</v>
      </c>
      <c r="C1313" t="s">
        <v>455</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Data_Completeness(LifeExpectancyData[[#This Row],[Life expectancy]:[Schooling]])</f>
        <v>0</v>
      </c>
    </row>
    <row r="1314" spans="1:23" x14ac:dyDescent="0.25">
      <c r="A1314" t="s">
        <v>539</v>
      </c>
      <c r="B1314">
        <v>2001</v>
      </c>
      <c r="C1314" t="s">
        <v>455</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Data_Completeness(LifeExpectancyData[[#This Row],[Life expectancy]:[Schooling]])</f>
        <v>0</v>
      </c>
    </row>
    <row r="1315" spans="1:23" x14ac:dyDescent="0.25">
      <c r="A1315" t="s">
        <v>539</v>
      </c>
      <c r="B1315">
        <v>2000</v>
      </c>
      <c r="C1315" t="s">
        <v>455</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Data_Completeness(LifeExpectancyData[[#This Row],[Life expectancy]:[Schooling]])</f>
        <v>0</v>
      </c>
    </row>
    <row r="1316" spans="1:23" x14ac:dyDescent="0.25">
      <c r="A1316" t="s">
        <v>540</v>
      </c>
      <c r="B1316">
        <v>2015</v>
      </c>
      <c r="C1316" t="s">
        <v>463</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Data_Completeness(LifeExpectancyData[[#This Row],[Life expectancy]:[Schooling]])</f>
        <v>0</v>
      </c>
    </row>
    <row r="1317" spans="1:23" x14ac:dyDescent="0.25">
      <c r="A1317" t="s">
        <v>540</v>
      </c>
      <c r="B1317">
        <v>2014</v>
      </c>
      <c r="C1317" t="s">
        <v>463</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Data_Completeness(LifeExpectancyData[[#This Row],[Life expectancy]:[Schooling]])</f>
        <v>0</v>
      </c>
    </row>
    <row r="1318" spans="1:23" x14ac:dyDescent="0.25">
      <c r="A1318" t="s">
        <v>540</v>
      </c>
      <c r="B1318">
        <v>2013</v>
      </c>
      <c r="C1318" t="s">
        <v>463</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Data_Completeness(LifeExpectancyData[[#This Row],[Life expectancy]:[Schooling]])</f>
        <v>0</v>
      </c>
    </row>
    <row r="1319" spans="1:23" x14ac:dyDescent="0.25">
      <c r="A1319" t="s">
        <v>540</v>
      </c>
      <c r="B1319">
        <v>2012</v>
      </c>
      <c r="C1319" t="s">
        <v>463</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Data_Completeness(LifeExpectancyData[[#This Row],[Life expectancy]:[Schooling]])</f>
        <v>0</v>
      </c>
    </row>
    <row r="1320" spans="1:23" x14ac:dyDescent="0.25">
      <c r="A1320" t="s">
        <v>540</v>
      </c>
      <c r="B1320">
        <v>2011</v>
      </c>
      <c r="C1320" t="s">
        <v>463</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Data_Completeness(LifeExpectancyData[[#This Row],[Life expectancy]:[Schooling]])</f>
        <v>0</v>
      </c>
    </row>
    <row r="1321" spans="1:23" x14ac:dyDescent="0.25">
      <c r="A1321" t="s">
        <v>540</v>
      </c>
      <c r="B1321">
        <v>2010</v>
      </c>
      <c r="C1321" t="s">
        <v>463</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Data_Completeness(LifeExpectancyData[[#This Row],[Life expectancy]:[Schooling]])</f>
        <v>0</v>
      </c>
    </row>
    <row r="1322" spans="1:23" x14ac:dyDescent="0.25">
      <c r="A1322" t="s">
        <v>540</v>
      </c>
      <c r="B1322">
        <v>2009</v>
      </c>
      <c r="C1322" t="s">
        <v>463</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Data_Completeness(LifeExpectancyData[[#This Row],[Life expectancy]:[Schooling]])</f>
        <v>0</v>
      </c>
    </row>
    <row r="1323" spans="1:23" x14ac:dyDescent="0.25">
      <c r="A1323" t="s">
        <v>540</v>
      </c>
      <c r="B1323">
        <v>2008</v>
      </c>
      <c r="C1323" t="s">
        <v>463</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Data_Completeness(LifeExpectancyData[[#This Row],[Life expectancy]:[Schooling]])</f>
        <v>0</v>
      </c>
    </row>
    <row r="1324" spans="1:23" x14ac:dyDescent="0.25">
      <c r="A1324" t="s">
        <v>540</v>
      </c>
      <c r="B1324">
        <v>2007</v>
      </c>
      <c r="C1324" t="s">
        <v>463</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Data_Completeness(LifeExpectancyData[[#This Row],[Life expectancy]:[Schooling]])</f>
        <v>0</v>
      </c>
    </row>
    <row r="1325" spans="1:23" x14ac:dyDescent="0.25">
      <c r="A1325" t="s">
        <v>540</v>
      </c>
      <c r="B1325">
        <v>2006</v>
      </c>
      <c r="C1325" t="s">
        <v>463</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Data_Completeness(LifeExpectancyData[[#This Row],[Life expectancy]:[Schooling]])</f>
        <v>0</v>
      </c>
    </row>
    <row r="1326" spans="1:23" x14ac:dyDescent="0.25">
      <c r="A1326" t="s">
        <v>540</v>
      </c>
      <c r="B1326">
        <v>2005</v>
      </c>
      <c r="C1326" t="s">
        <v>463</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Data_Completeness(LifeExpectancyData[[#This Row],[Life expectancy]:[Schooling]])</f>
        <v>0</v>
      </c>
    </row>
    <row r="1327" spans="1:23" x14ac:dyDescent="0.25">
      <c r="A1327" t="s">
        <v>540</v>
      </c>
      <c r="B1327">
        <v>2004</v>
      </c>
      <c r="C1327" t="s">
        <v>463</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Data_Completeness(LifeExpectancyData[[#This Row],[Life expectancy]:[Schooling]])</f>
        <v>0</v>
      </c>
    </row>
    <row r="1328" spans="1:23" x14ac:dyDescent="0.25">
      <c r="A1328" t="s">
        <v>540</v>
      </c>
      <c r="B1328">
        <v>2003</v>
      </c>
      <c r="C1328" t="s">
        <v>463</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Data_Completeness(LifeExpectancyData[[#This Row],[Life expectancy]:[Schooling]])</f>
        <v>0</v>
      </c>
    </row>
    <row r="1329" spans="1:23" x14ac:dyDescent="0.25">
      <c r="A1329" t="s">
        <v>540</v>
      </c>
      <c r="B1329">
        <v>2002</v>
      </c>
      <c r="C1329" t="s">
        <v>463</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Data_Completeness(LifeExpectancyData[[#This Row],[Life expectancy]:[Schooling]])</f>
        <v>0</v>
      </c>
    </row>
    <row r="1330" spans="1:23" x14ac:dyDescent="0.25">
      <c r="A1330" t="s">
        <v>540</v>
      </c>
      <c r="B1330">
        <v>2001</v>
      </c>
      <c r="C1330" t="s">
        <v>463</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Data_Completeness(LifeExpectancyData[[#This Row],[Life expectancy]:[Schooling]])</f>
        <v>0</v>
      </c>
    </row>
    <row r="1331" spans="1:23" x14ac:dyDescent="0.25">
      <c r="A1331" t="s">
        <v>540</v>
      </c>
      <c r="B1331">
        <v>2000</v>
      </c>
      <c r="C1331" t="s">
        <v>463</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Data_Completeness(LifeExpectancyData[[#This Row],[Life expectancy]:[Schooling]])</f>
        <v>0</v>
      </c>
    </row>
    <row r="1332" spans="1:23" x14ac:dyDescent="0.25">
      <c r="A1332" t="s">
        <v>541</v>
      </c>
      <c r="B1332">
        <v>2015</v>
      </c>
      <c r="C1332" t="s">
        <v>455</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Data_Completeness(LifeExpectancyData[[#This Row],[Life expectancy]:[Schooling]])</f>
        <v>0</v>
      </c>
    </row>
    <row r="1333" spans="1:23" x14ac:dyDescent="0.25">
      <c r="A1333" t="s">
        <v>541</v>
      </c>
      <c r="B1333">
        <v>2014</v>
      </c>
      <c r="C1333" t="s">
        <v>455</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Data_Completeness(LifeExpectancyData[[#This Row],[Life expectancy]:[Schooling]])</f>
        <v>1</v>
      </c>
    </row>
    <row r="1334" spans="1:23" x14ac:dyDescent="0.25">
      <c r="A1334" t="s">
        <v>541</v>
      </c>
      <c r="B1334">
        <v>2013</v>
      </c>
      <c r="C1334" t="s">
        <v>455</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Data_Completeness(LifeExpectancyData[[#This Row],[Life expectancy]:[Schooling]])</f>
        <v>1</v>
      </c>
    </row>
    <row r="1335" spans="1:23" x14ac:dyDescent="0.25">
      <c r="A1335" t="s">
        <v>541</v>
      </c>
      <c r="B1335">
        <v>2012</v>
      </c>
      <c r="C1335" t="s">
        <v>455</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Data_Completeness(LifeExpectancyData[[#This Row],[Life expectancy]:[Schooling]])</f>
        <v>1</v>
      </c>
    </row>
    <row r="1336" spans="1:23" x14ac:dyDescent="0.25">
      <c r="A1336" t="s">
        <v>541</v>
      </c>
      <c r="B1336">
        <v>2011</v>
      </c>
      <c r="C1336" t="s">
        <v>455</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Data_Completeness(LifeExpectancyData[[#This Row],[Life expectancy]:[Schooling]])</f>
        <v>1</v>
      </c>
    </row>
    <row r="1337" spans="1:23" x14ac:dyDescent="0.25">
      <c r="A1337" t="s">
        <v>541</v>
      </c>
      <c r="B1337">
        <v>2010</v>
      </c>
      <c r="C1337" t="s">
        <v>455</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Data_Completeness(LifeExpectancyData[[#This Row],[Life expectancy]:[Schooling]])</f>
        <v>1</v>
      </c>
    </row>
    <row r="1338" spans="1:23" x14ac:dyDescent="0.25">
      <c r="A1338" t="s">
        <v>541</v>
      </c>
      <c r="B1338">
        <v>2009</v>
      </c>
      <c r="C1338" t="s">
        <v>455</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Data_Completeness(LifeExpectancyData[[#This Row],[Life expectancy]:[Schooling]])</f>
        <v>1</v>
      </c>
    </row>
    <row r="1339" spans="1:23" x14ac:dyDescent="0.25">
      <c r="A1339" t="s">
        <v>541</v>
      </c>
      <c r="B1339">
        <v>2008</v>
      </c>
      <c r="C1339" t="s">
        <v>455</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Data_Completeness(LifeExpectancyData[[#This Row],[Life expectancy]:[Schooling]])</f>
        <v>1</v>
      </c>
    </row>
    <row r="1340" spans="1:23" x14ac:dyDescent="0.25">
      <c r="A1340" t="s">
        <v>541</v>
      </c>
      <c r="B1340">
        <v>2007</v>
      </c>
      <c r="C1340" t="s">
        <v>455</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Data_Completeness(LifeExpectancyData[[#This Row],[Life expectancy]:[Schooling]])</f>
        <v>1</v>
      </c>
    </row>
    <row r="1341" spans="1:23" x14ac:dyDescent="0.25">
      <c r="A1341" t="s">
        <v>541</v>
      </c>
      <c r="B1341">
        <v>2006</v>
      </c>
      <c r="C1341" t="s">
        <v>455</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Data_Completeness(LifeExpectancyData[[#This Row],[Life expectancy]:[Schooling]])</f>
        <v>1</v>
      </c>
    </row>
    <row r="1342" spans="1:23" x14ac:dyDescent="0.25">
      <c r="A1342" t="s">
        <v>541</v>
      </c>
      <c r="B1342">
        <v>2005</v>
      </c>
      <c r="C1342" t="s">
        <v>455</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Data_Completeness(LifeExpectancyData[[#This Row],[Life expectancy]:[Schooling]])</f>
        <v>1</v>
      </c>
    </row>
    <row r="1343" spans="1:23" x14ac:dyDescent="0.25">
      <c r="A1343" t="s">
        <v>541</v>
      </c>
      <c r="B1343">
        <v>2004</v>
      </c>
      <c r="C1343" t="s">
        <v>455</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Data_Completeness(LifeExpectancyData[[#This Row],[Life expectancy]:[Schooling]])</f>
        <v>1</v>
      </c>
    </row>
    <row r="1344" spans="1:23" x14ac:dyDescent="0.25">
      <c r="A1344" t="s">
        <v>541</v>
      </c>
      <c r="B1344">
        <v>2003</v>
      </c>
      <c r="C1344" t="s">
        <v>455</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Data_Completeness(LifeExpectancyData[[#This Row],[Life expectancy]:[Schooling]])</f>
        <v>1</v>
      </c>
    </row>
    <row r="1345" spans="1:23" x14ac:dyDescent="0.25">
      <c r="A1345" t="s">
        <v>541</v>
      </c>
      <c r="B1345">
        <v>2002</v>
      </c>
      <c r="C1345" t="s">
        <v>455</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Data_Completeness(LifeExpectancyData[[#This Row],[Life expectancy]:[Schooling]])</f>
        <v>1</v>
      </c>
    </row>
    <row r="1346" spans="1:23" x14ac:dyDescent="0.25">
      <c r="A1346" t="s">
        <v>541</v>
      </c>
      <c r="B1346">
        <v>2001</v>
      </c>
      <c r="C1346" t="s">
        <v>455</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Data_Completeness(LifeExpectancyData[[#This Row],[Life expectancy]:[Schooling]])</f>
        <v>1</v>
      </c>
    </row>
    <row r="1347" spans="1:23" x14ac:dyDescent="0.25">
      <c r="A1347" t="s">
        <v>541</v>
      </c>
      <c r="B1347">
        <v>2000</v>
      </c>
      <c r="C1347" t="s">
        <v>455</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Data_Completeness(LifeExpectancyData[[#This Row],[Life expectancy]:[Schooling]])</f>
        <v>1</v>
      </c>
    </row>
    <row r="1348" spans="1:23" x14ac:dyDescent="0.25">
      <c r="A1348" t="s">
        <v>542</v>
      </c>
      <c r="B1348">
        <v>2015</v>
      </c>
      <c r="C1348" t="s">
        <v>455</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Data_Completeness(LifeExpectancyData[[#This Row],[Life expectancy]:[Schooling]])</f>
        <v>0</v>
      </c>
    </row>
    <row r="1349" spans="1:23" x14ac:dyDescent="0.25">
      <c r="A1349" t="s">
        <v>542</v>
      </c>
      <c r="B1349">
        <v>2014</v>
      </c>
      <c r="C1349" t="s">
        <v>455</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Data_Completeness(LifeExpectancyData[[#This Row],[Life expectancy]:[Schooling]])</f>
        <v>1</v>
      </c>
    </row>
    <row r="1350" spans="1:23" x14ac:dyDescent="0.25">
      <c r="A1350" t="s">
        <v>542</v>
      </c>
      <c r="B1350">
        <v>2013</v>
      </c>
      <c r="C1350" t="s">
        <v>455</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Data_Completeness(LifeExpectancyData[[#This Row],[Life expectancy]:[Schooling]])</f>
        <v>1</v>
      </c>
    </row>
    <row r="1351" spans="1:23" x14ac:dyDescent="0.25">
      <c r="A1351" t="s">
        <v>542</v>
      </c>
      <c r="B1351">
        <v>2012</v>
      </c>
      <c r="C1351" t="s">
        <v>455</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Data_Completeness(LifeExpectancyData[[#This Row],[Life expectancy]:[Schooling]])</f>
        <v>1</v>
      </c>
    </row>
    <row r="1352" spans="1:23" x14ac:dyDescent="0.25">
      <c r="A1352" t="s">
        <v>542</v>
      </c>
      <c r="B1352">
        <v>2011</v>
      </c>
      <c r="C1352" t="s">
        <v>455</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Data_Completeness(LifeExpectancyData[[#This Row],[Life expectancy]:[Schooling]])</f>
        <v>1</v>
      </c>
    </row>
    <row r="1353" spans="1:23" x14ac:dyDescent="0.25">
      <c r="A1353" t="s">
        <v>542</v>
      </c>
      <c r="B1353">
        <v>2010</v>
      </c>
      <c r="C1353" t="s">
        <v>455</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Data_Completeness(LifeExpectancyData[[#This Row],[Life expectancy]:[Schooling]])</f>
        <v>1</v>
      </c>
    </row>
    <row r="1354" spans="1:23" x14ac:dyDescent="0.25">
      <c r="A1354" t="s">
        <v>542</v>
      </c>
      <c r="B1354">
        <v>2009</v>
      </c>
      <c r="C1354" t="s">
        <v>455</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Data_Completeness(LifeExpectancyData[[#This Row],[Life expectancy]:[Schooling]])</f>
        <v>1</v>
      </c>
    </row>
    <row r="1355" spans="1:23" x14ac:dyDescent="0.25">
      <c r="A1355" t="s">
        <v>542</v>
      </c>
      <c r="B1355">
        <v>2008</v>
      </c>
      <c r="C1355" t="s">
        <v>455</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Data_Completeness(LifeExpectancyData[[#This Row],[Life expectancy]:[Schooling]])</f>
        <v>1</v>
      </c>
    </row>
    <row r="1356" spans="1:23" x14ac:dyDescent="0.25">
      <c r="A1356" t="s">
        <v>542</v>
      </c>
      <c r="B1356">
        <v>2007</v>
      </c>
      <c r="C1356" t="s">
        <v>455</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Data_Completeness(LifeExpectancyData[[#This Row],[Life expectancy]:[Schooling]])</f>
        <v>1</v>
      </c>
    </row>
    <row r="1357" spans="1:23" x14ac:dyDescent="0.25">
      <c r="A1357" t="s">
        <v>542</v>
      </c>
      <c r="B1357">
        <v>2006</v>
      </c>
      <c r="C1357" t="s">
        <v>455</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Data_Completeness(LifeExpectancyData[[#This Row],[Life expectancy]:[Schooling]])</f>
        <v>1</v>
      </c>
    </row>
    <row r="1358" spans="1:23" x14ac:dyDescent="0.25">
      <c r="A1358" t="s">
        <v>542</v>
      </c>
      <c r="B1358">
        <v>2005</v>
      </c>
      <c r="C1358" t="s">
        <v>455</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Data_Completeness(LifeExpectancyData[[#This Row],[Life expectancy]:[Schooling]])</f>
        <v>1</v>
      </c>
    </row>
    <row r="1359" spans="1:23" x14ac:dyDescent="0.25">
      <c r="A1359" t="s">
        <v>542</v>
      </c>
      <c r="B1359">
        <v>2004</v>
      </c>
      <c r="C1359" t="s">
        <v>455</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Data_Completeness(LifeExpectancyData[[#This Row],[Life expectancy]:[Schooling]])</f>
        <v>1</v>
      </c>
    </row>
    <row r="1360" spans="1:23" x14ac:dyDescent="0.25">
      <c r="A1360" t="s">
        <v>542</v>
      </c>
      <c r="B1360">
        <v>2003</v>
      </c>
      <c r="C1360" t="s">
        <v>455</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Data_Completeness(LifeExpectancyData[[#This Row],[Life expectancy]:[Schooling]])</f>
        <v>1</v>
      </c>
    </row>
    <row r="1361" spans="1:23" x14ac:dyDescent="0.25">
      <c r="A1361" t="s">
        <v>542</v>
      </c>
      <c r="B1361">
        <v>2002</v>
      </c>
      <c r="C1361" t="s">
        <v>455</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Data_Completeness(LifeExpectancyData[[#This Row],[Life expectancy]:[Schooling]])</f>
        <v>1</v>
      </c>
    </row>
    <row r="1362" spans="1:23" x14ac:dyDescent="0.25">
      <c r="A1362" t="s">
        <v>542</v>
      </c>
      <c r="B1362">
        <v>2001</v>
      </c>
      <c r="C1362" t="s">
        <v>455</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Data_Completeness(LifeExpectancyData[[#This Row],[Life expectancy]:[Schooling]])</f>
        <v>1</v>
      </c>
    </row>
    <row r="1363" spans="1:23" x14ac:dyDescent="0.25">
      <c r="A1363" t="s">
        <v>542</v>
      </c>
      <c r="B1363">
        <v>2000</v>
      </c>
      <c r="C1363" t="s">
        <v>455</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Data_Completeness(LifeExpectancyData[[#This Row],[Life expectancy]:[Schooling]])</f>
        <v>1</v>
      </c>
    </row>
    <row r="1364" spans="1:23" x14ac:dyDescent="0.25">
      <c r="A1364" t="s">
        <v>543</v>
      </c>
      <c r="B1364">
        <v>2015</v>
      </c>
      <c r="C1364" t="s">
        <v>455</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Data_Completeness(LifeExpectancyData[[#This Row],[Life expectancy]:[Schooling]])</f>
        <v>0</v>
      </c>
    </row>
    <row r="1365" spans="1:23" x14ac:dyDescent="0.25">
      <c r="A1365" t="s">
        <v>543</v>
      </c>
      <c r="B1365">
        <v>2014</v>
      </c>
      <c r="C1365" t="s">
        <v>455</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Data_Completeness(LifeExpectancyData[[#This Row],[Life expectancy]:[Schooling]])</f>
        <v>1</v>
      </c>
    </row>
    <row r="1366" spans="1:23" x14ac:dyDescent="0.25">
      <c r="A1366" t="s">
        <v>543</v>
      </c>
      <c r="B1366">
        <v>2013</v>
      </c>
      <c r="C1366" t="s">
        <v>455</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Data_Completeness(LifeExpectancyData[[#This Row],[Life expectancy]:[Schooling]])</f>
        <v>1</v>
      </c>
    </row>
    <row r="1367" spans="1:23" x14ac:dyDescent="0.25">
      <c r="A1367" t="s">
        <v>543</v>
      </c>
      <c r="B1367">
        <v>2012</v>
      </c>
      <c r="C1367" t="s">
        <v>455</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Data_Completeness(LifeExpectancyData[[#This Row],[Life expectancy]:[Schooling]])</f>
        <v>1</v>
      </c>
    </row>
    <row r="1368" spans="1:23" x14ac:dyDescent="0.25">
      <c r="A1368" t="s">
        <v>543</v>
      </c>
      <c r="B1368">
        <v>2011</v>
      </c>
      <c r="C1368" t="s">
        <v>455</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Data_Completeness(LifeExpectancyData[[#This Row],[Life expectancy]:[Schooling]])</f>
        <v>1</v>
      </c>
    </row>
    <row r="1369" spans="1:23" x14ac:dyDescent="0.25">
      <c r="A1369" t="s">
        <v>543</v>
      </c>
      <c r="B1369">
        <v>2010</v>
      </c>
      <c r="C1369" t="s">
        <v>455</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Data_Completeness(LifeExpectancyData[[#This Row],[Life expectancy]:[Schooling]])</f>
        <v>1</v>
      </c>
    </row>
    <row r="1370" spans="1:23" x14ac:dyDescent="0.25">
      <c r="A1370" t="s">
        <v>543</v>
      </c>
      <c r="B1370">
        <v>2009</v>
      </c>
      <c r="C1370" t="s">
        <v>455</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Data_Completeness(LifeExpectancyData[[#This Row],[Life expectancy]:[Schooling]])</f>
        <v>1</v>
      </c>
    </row>
    <row r="1371" spans="1:23" x14ac:dyDescent="0.25">
      <c r="A1371" t="s">
        <v>543</v>
      </c>
      <c r="B1371">
        <v>2008</v>
      </c>
      <c r="C1371" t="s">
        <v>455</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Data_Completeness(LifeExpectancyData[[#This Row],[Life expectancy]:[Schooling]])</f>
        <v>1</v>
      </c>
    </row>
    <row r="1372" spans="1:23" x14ac:dyDescent="0.25">
      <c r="A1372" t="s">
        <v>543</v>
      </c>
      <c r="B1372">
        <v>2007</v>
      </c>
      <c r="C1372" t="s">
        <v>455</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Data_Completeness(LifeExpectancyData[[#This Row],[Life expectancy]:[Schooling]])</f>
        <v>1</v>
      </c>
    </row>
    <row r="1373" spans="1:23" x14ac:dyDescent="0.25">
      <c r="A1373" t="s">
        <v>543</v>
      </c>
      <c r="B1373">
        <v>2006</v>
      </c>
      <c r="C1373" t="s">
        <v>455</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Data_Completeness(LifeExpectancyData[[#This Row],[Life expectancy]:[Schooling]])</f>
        <v>1</v>
      </c>
    </row>
    <row r="1374" spans="1:23" x14ac:dyDescent="0.25">
      <c r="A1374" t="s">
        <v>543</v>
      </c>
      <c r="B1374">
        <v>2005</v>
      </c>
      <c r="C1374" t="s">
        <v>455</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Data_Completeness(LifeExpectancyData[[#This Row],[Life expectancy]:[Schooling]])</f>
        <v>1</v>
      </c>
    </row>
    <row r="1375" spans="1:23" x14ac:dyDescent="0.25">
      <c r="A1375" t="s">
        <v>543</v>
      </c>
      <c r="B1375">
        <v>2004</v>
      </c>
      <c r="C1375" t="s">
        <v>455</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Data_Completeness(LifeExpectancyData[[#This Row],[Life expectancy]:[Schooling]])</f>
        <v>1</v>
      </c>
    </row>
    <row r="1376" spans="1:23" x14ac:dyDescent="0.25">
      <c r="A1376" t="s">
        <v>543</v>
      </c>
      <c r="B1376">
        <v>2003</v>
      </c>
      <c r="C1376" t="s">
        <v>455</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Data_Completeness(LifeExpectancyData[[#This Row],[Life expectancy]:[Schooling]])</f>
        <v>1</v>
      </c>
    </row>
    <row r="1377" spans="1:23" x14ac:dyDescent="0.25">
      <c r="A1377" t="s">
        <v>543</v>
      </c>
      <c r="B1377">
        <v>2002</v>
      </c>
      <c r="C1377" t="s">
        <v>455</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Data_Completeness(LifeExpectancyData[[#This Row],[Life expectancy]:[Schooling]])</f>
        <v>1</v>
      </c>
    </row>
    <row r="1378" spans="1:23" x14ac:dyDescent="0.25">
      <c r="A1378" t="s">
        <v>543</v>
      </c>
      <c r="B1378">
        <v>2001</v>
      </c>
      <c r="C1378" t="s">
        <v>455</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Data_Completeness(LifeExpectancyData[[#This Row],[Life expectancy]:[Schooling]])</f>
        <v>0</v>
      </c>
    </row>
    <row r="1379" spans="1:23" x14ac:dyDescent="0.25">
      <c r="A1379" t="s">
        <v>543</v>
      </c>
      <c r="B1379">
        <v>2000</v>
      </c>
      <c r="C1379" t="s">
        <v>455</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Data_Completeness(LifeExpectancyData[[#This Row],[Life expectancy]:[Schooling]])</f>
        <v>0</v>
      </c>
    </row>
    <row r="1380" spans="1:23" x14ac:dyDescent="0.25">
      <c r="A1380" t="s">
        <v>544</v>
      </c>
      <c r="B1380">
        <v>2015</v>
      </c>
      <c r="C1380" t="s">
        <v>455</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Data_Completeness(LifeExpectancyData[[#This Row],[Life expectancy]:[Schooling]])</f>
        <v>0</v>
      </c>
    </row>
    <row r="1381" spans="1:23" x14ac:dyDescent="0.25">
      <c r="A1381" t="s">
        <v>544</v>
      </c>
      <c r="B1381">
        <v>2014</v>
      </c>
      <c r="C1381" t="s">
        <v>455</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Data_Completeness(LifeExpectancyData[[#This Row],[Life expectancy]:[Schooling]])</f>
        <v>1</v>
      </c>
    </row>
    <row r="1382" spans="1:23" x14ac:dyDescent="0.25">
      <c r="A1382" t="s">
        <v>544</v>
      </c>
      <c r="B1382">
        <v>2013</v>
      </c>
      <c r="C1382" t="s">
        <v>455</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Data_Completeness(LifeExpectancyData[[#This Row],[Life expectancy]:[Schooling]])</f>
        <v>1</v>
      </c>
    </row>
    <row r="1383" spans="1:23" x14ac:dyDescent="0.25">
      <c r="A1383" t="s">
        <v>544</v>
      </c>
      <c r="B1383">
        <v>2012</v>
      </c>
      <c r="C1383" t="s">
        <v>455</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Data_Completeness(LifeExpectancyData[[#This Row],[Life expectancy]:[Schooling]])</f>
        <v>1</v>
      </c>
    </row>
    <row r="1384" spans="1:23" x14ac:dyDescent="0.25">
      <c r="A1384" t="s">
        <v>544</v>
      </c>
      <c r="B1384">
        <v>2011</v>
      </c>
      <c r="C1384" t="s">
        <v>455</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Data_Completeness(LifeExpectancyData[[#This Row],[Life expectancy]:[Schooling]])</f>
        <v>1</v>
      </c>
    </row>
    <row r="1385" spans="1:23" x14ac:dyDescent="0.25">
      <c r="A1385" t="s">
        <v>544</v>
      </c>
      <c r="B1385">
        <v>2010</v>
      </c>
      <c r="C1385" t="s">
        <v>455</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Data_Completeness(LifeExpectancyData[[#This Row],[Life expectancy]:[Schooling]])</f>
        <v>1</v>
      </c>
    </row>
    <row r="1386" spans="1:23" x14ac:dyDescent="0.25">
      <c r="A1386" t="s">
        <v>544</v>
      </c>
      <c r="B1386">
        <v>2009</v>
      </c>
      <c r="C1386" t="s">
        <v>455</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Data_Completeness(LifeExpectancyData[[#This Row],[Life expectancy]:[Schooling]])</f>
        <v>1</v>
      </c>
    </row>
    <row r="1387" spans="1:23" x14ac:dyDescent="0.25">
      <c r="A1387" t="s">
        <v>544</v>
      </c>
      <c r="B1387">
        <v>2008</v>
      </c>
      <c r="C1387" t="s">
        <v>455</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Data_Completeness(LifeExpectancyData[[#This Row],[Life expectancy]:[Schooling]])</f>
        <v>1</v>
      </c>
    </row>
    <row r="1388" spans="1:23" x14ac:dyDescent="0.25">
      <c r="A1388" t="s">
        <v>544</v>
      </c>
      <c r="B1388">
        <v>2007</v>
      </c>
      <c r="C1388" t="s">
        <v>455</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Data_Completeness(LifeExpectancyData[[#This Row],[Life expectancy]:[Schooling]])</f>
        <v>1</v>
      </c>
    </row>
    <row r="1389" spans="1:23" x14ac:dyDescent="0.25">
      <c r="A1389" t="s">
        <v>544</v>
      </c>
      <c r="B1389">
        <v>2006</v>
      </c>
      <c r="C1389" t="s">
        <v>455</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Data_Completeness(LifeExpectancyData[[#This Row],[Life expectancy]:[Schooling]])</f>
        <v>1</v>
      </c>
    </row>
    <row r="1390" spans="1:23" x14ac:dyDescent="0.25">
      <c r="A1390" t="s">
        <v>544</v>
      </c>
      <c r="B1390">
        <v>2005</v>
      </c>
      <c r="C1390" t="s">
        <v>455</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Data_Completeness(LifeExpectancyData[[#This Row],[Life expectancy]:[Schooling]])</f>
        <v>1</v>
      </c>
    </row>
    <row r="1391" spans="1:23" x14ac:dyDescent="0.25">
      <c r="A1391" t="s">
        <v>544</v>
      </c>
      <c r="B1391">
        <v>2004</v>
      </c>
      <c r="C1391" t="s">
        <v>455</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Data_Completeness(LifeExpectancyData[[#This Row],[Life expectancy]:[Schooling]])</f>
        <v>1</v>
      </c>
    </row>
    <row r="1392" spans="1:23" x14ac:dyDescent="0.25">
      <c r="A1392" t="s">
        <v>544</v>
      </c>
      <c r="B1392">
        <v>2003</v>
      </c>
      <c r="C1392" t="s">
        <v>455</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Data_Completeness(LifeExpectancyData[[#This Row],[Life expectancy]:[Schooling]])</f>
        <v>1</v>
      </c>
    </row>
    <row r="1393" spans="1:23" x14ac:dyDescent="0.25">
      <c r="A1393" t="s">
        <v>544</v>
      </c>
      <c r="B1393">
        <v>2002</v>
      </c>
      <c r="C1393" t="s">
        <v>455</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Data_Completeness(LifeExpectancyData[[#This Row],[Life expectancy]:[Schooling]])</f>
        <v>1</v>
      </c>
    </row>
    <row r="1394" spans="1:23" x14ac:dyDescent="0.25">
      <c r="A1394" t="s">
        <v>544</v>
      </c>
      <c r="B1394">
        <v>2001</v>
      </c>
      <c r="C1394" t="s">
        <v>455</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Data_Completeness(LifeExpectancyData[[#This Row],[Life expectancy]:[Schooling]])</f>
        <v>1</v>
      </c>
    </row>
    <row r="1395" spans="1:23" x14ac:dyDescent="0.25">
      <c r="A1395" t="s">
        <v>544</v>
      </c>
      <c r="B1395">
        <v>2000</v>
      </c>
      <c r="C1395" t="s">
        <v>455</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Data_Completeness(LifeExpectancyData[[#This Row],[Life expectancy]:[Schooling]])</f>
        <v>1</v>
      </c>
    </row>
    <row r="1396" spans="1:23" x14ac:dyDescent="0.25">
      <c r="A1396" t="s">
        <v>545</v>
      </c>
      <c r="B1396">
        <v>2015</v>
      </c>
      <c r="C1396" t="s">
        <v>455</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Data_Completeness(LifeExpectancyData[[#This Row],[Life expectancy]:[Schooling]])</f>
        <v>0</v>
      </c>
    </row>
    <row r="1397" spans="1:23" x14ac:dyDescent="0.25">
      <c r="A1397" t="s">
        <v>545</v>
      </c>
      <c r="B1397">
        <v>2014</v>
      </c>
      <c r="C1397" t="s">
        <v>455</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Data_Completeness(LifeExpectancyData[[#This Row],[Life expectancy]:[Schooling]])</f>
        <v>0</v>
      </c>
    </row>
    <row r="1398" spans="1:23" x14ac:dyDescent="0.25">
      <c r="A1398" t="s">
        <v>545</v>
      </c>
      <c r="B1398">
        <v>2013</v>
      </c>
      <c r="C1398" t="s">
        <v>455</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Data_Completeness(LifeExpectancyData[[#This Row],[Life expectancy]:[Schooling]])</f>
        <v>0</v>
      </c>
    </row>
    <row r="1399" spans="1:23" x14ac:dyDescent="0.25">
      <c r="A1399" t="s">
        <v>545</v>
      </c>
      <c r="B1399">
        <v>2012</v>
      </c>
      <c r="C1399" t="s">
        <v>455</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Data_Completeness(LifeExpectancyData[[#This Row],[Life expectancy]:[Schooling]])</f>
        <v>0</v>
      </c>
    </row>
    <row r="1400" spans="1:23" x14ac:dyDescent="0.25">
      <c r="A1400" t="s">
        <v>545</v>
      </c>
      <c r="B1400">
        <v>2011</v>
      </c>
      <c r="C1400" t="s">
        <v>455</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Data_Completeness(LifeExpectancyData[[#This Row],[Life expectancy]:[Schooling]])</f>
        <v>0</v>
      </c>
    </row>
    <row r="1401" spans="1:23" x14ac:dyDescent="0.25">
      <c r="A1401" t="s">
        <v>545</v>
      </c>
      <c r="B1401">
        <v>2010</v>
      </c>
      <c r="C1401" t="s">
        <v>455</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Data_Completeness(LifeExpectancyData[[#This Row],[Life expectancy]:[Schooling]])</f>
        <v>0</v>
      </c>
    </row>
    <row r="1402" spans="1:23" x14ac:dyDescent="0.25">
      <c r="A1402" t="s">
        <v>545</v>
      </c>
      <c r="B1402">
        <v>2009</v>
      </c>
      <c r="C1402" t="s">
        <v>455</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Data_Completeness(LifeExpectancyData[[#This Row],[Life expectancy]:[Schooling]])</f>
        <v>0</v>
      </c>
    </row>
    <row r="1403" spans="1:23" x14ac:dyDescent="0.25">
      <c r="A1403" t="s">
        <v>545</v>
      </c>
      <c r="B1403">
        <v>2008</v>
      </c>
      <c r="C1403" t="s">
        <v>455</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Data_Completeness(LifeExpectancyData[[#This Row],[Life expectancy]:[Schooling]])</f>
        <v>0</v>
      </c>
    </row>
    <row r="1404" spans="1:23" x14ac:dyDescent="0.25">
      <c r="A1404" t="s">
        <v>545</v>
      </c>
      <c r="B1404">
        <v>2007</v>
      </c>
      <c r="C1404" t="s">
        <v>455</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Data_Completeness(LifeExpectancyData[[#This Row],[Life expectancy]:[Schooling]])</f>
        <v>0</v>
      </c>
    </row>
    <row r="1405" spans="1:23" x14ac:dyDescent="0.25">
      <c r="A1405" t="s">
        <v>545</v>
      </c>
      <c r="B1405">
        <v>2006</v>
      </c>
      <c r="C1405" t="s">
        <v>455</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Data_Completeness(LifeExpectancyData[[#This Row],[Life expectancy]:[Schooling]])</f>
        <v>0</v>
      </c>
    </row>
    <row r="1406" spans="1:23" x14ac:dyDescent="0.25">
      <c r="A1406" t="s">
        <v>545</v>
      </c>
      <c r="B1406">
        <v>2005</v>
      </c>
      <c r="C1406" t="s">
        <v>455</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Data_Completeness(LifeExpectancyData[[#This Row],[Life expectancy]:[Schooling]])</f>
        <v>0</v>
      </c>
    </row>
    <row r="1407" spans="1:23" x14ac:dyDescent="0.25">
      <c r="A1407" t="s">
        <v>545</v>
      </c>
      <c r="B1407">
        <v>2004</v>
      </c>
      <c r="C1407" t="s">
        <v>455</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Data_Completeness(LifeExpectancyData[[#This Row],[Life expectancy]:[Schooling]])</f>
        <v>0</v>
      </c>
    </row>
    <row r="1408" spans="1:23" x14ac:dyDescent="0.25">
      <c r="A1408" t="s">
        <v>545</v>
      </c>
      <c r="B1408">
        <v>2003</v>
      </c>
      <c r="C1408" t="s">
        <v>455</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Data_Completeness(LifeExpectancyData[[#This Row],[Life expectancy]:[Schooling]])</f>
        <v>0</v>
      </c>
    </row>
    <row r="1409" spans="1:23" x14ac:dyDescent="0.25">
      <c r="A1409" t="s">
        <v>545</v>
      </c>
      <c r="B1409">
        <v>2002</v>
      </c>
      <c r="C1409" t="s">
        <v>455</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Data_Completeness(LifeExpectancyData[[#This Row],[Life expectancy]:[Schooling]])</f>
        <v>0</v>
      </c>
    </row>
    <row r="1410" spans="1:23" x14ac:dyDescent="0.25">
      <c r="A1410" t="s">
        <v>545</v>
      </c>
      <c r="B1410">
        <v>2001</v>
      </c>
      <c r="C1410" t="s">
        <v>455</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Data_Completeness(LifeExpectancyData[[#This Row],[Life expectancy]:[Schooling]])</f>
        <v>0</v>
      </c>
    </row>
    <row r="1411" spans="1:23" x14ac:dyDescent="0.25">
      <c r="A1411" t="s">
        <v>545</v>
      </c>
      <c r="B1411">
        <v>2000</v>
      </c>
      <c r="C1411" t="s">
        <v>455</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Data_Completeness(LifeExpectancyData[[#This Row],[Life expectancy]:[Schooling]])</f>
        <v>0</v>
      </c>
    </row>
    <row r="1412" spans="1:23" x14ac:dyDescent="0.25">
      <c r="A1412" t="s">
        <v>546</v>
      </c>
      <c r="B1412">
        <v>2015</v>
      </c>
      <c r="C1412" t="s">
        <v>455</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Data_Completeness(LifeExpectancyData[[#This Row],[Life expectancy]:[Schooling]])</f>
        <v>0</v>
      </c>
    </row>
    <row r="1413" spans="1:23" x14ac:dyDescent="0.25">
      <c r="A1413" t="s">
        <v>546</v>
      </c>
      <c r="B1413">
        <v>2014</v>
      </c>
      <c r="C1413" t="s">
        <v>455</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Data_Completeness(LifeExpectancyData[[#This Row],[Life expectancy]:[Schooling]])</f>
        <v>0</v>
      </c>
    </row>
    <row r="1414" spans="1:23" x14ac:dyDescent="0.25">
      <c r="A1414" t="s">
        <v>546</v>
      </c>
      <c r="B1414">
        <v>2013</v>
      </c>
      <c r="C1414" t="s">
        <v>455</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Data_Completeness(LifeExpectancyData[[#This Row],[Life expectancy]:[Schooling]])</f>
        <v>0</v>
      </c>
    </row>
    <row r="1415" spans="1:23" x14ac:dyDescent="0.25">
      <c r="A1415" t="s">
        <v>546</v>
      </c>
      <c r="B1415">
        <v>2012</v>
      </c>
      <c r="C1415" t="s">
        <v>455</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Data_Completeness(LifeExpectancyData[[#This Row],[Life expectancy]:[Schooling]])</f>
        <v>0</v>
      </c>
    </row>
    <row r="1416" spans="1:23" x14ac:dyDescent="0.25">
      <c r="A1416" t="s">
        <v>546</v>
      </c>
      <c r="B1416">
        <v>2011</v>
      </c>
      <c r="C1416" t="s">
        <v>455</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Data_Completeness(LifeExpectancyData[[#This Row],[Life expectancy]:[Schooling]])</f>
        <v>0</v>
      </c>
    </row>
    <row r="1417" spans="1:23" x14ac:dyDescent="0.25">
      <c r="A1417" t="s">
        <v>546</v>
      </c>
      <c r="B1417">
        <v>2010</v>
      </c>
      <c r="C1417" t="s">
        <v>455</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Data_Completeness(LifeExpectancyData[[#This Row],[Life expectancy]:[Schooling]])</f>
        <v>0</v>
      </c>
    </row>
    <row r="1418" spans="1:23" x14ac:dyDescent="0.25">
      <c r="A1418" t="s">
        <v>546</v>
      </c>
      <c r="B1418">
        <v>2009</v>
      </c>
      <c r="C1418" t="s">
        <v>455</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Data_Completeness(LifeExpectancyData[[#This Row],[Life expectancy]:[Schooling]])</f>
        <v>0</v>
      </c>
    </row>
    <row r="1419" spans="1:23" x14ac:dyDescent="0.25">
      <c r="A1419" t="s">
        <v>546</v>
      </c>
      <c r="B1419">
        <v>2008</v>
      </c>
      <c r="C1419" t="s">
        <v>455</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Data_Completeness(LifeExpectancyData[[#This Row],[Life expectancy]:[Schooling]])</f>
        <v>0</v>
      </c>
    </row>
    <row r="1420" spans="1:23" x14ac:dyDescent="0.25">
      <c r="A1420" t="s">
        <v>546</v>
      </c>
      <c r="B1420">
        <v>2007</v>
      </c>
      <c r="C1420" t="s">
        <v>455</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Data_Completeness(LifeExpectancyData[[#This Row],[Life expectancy]:[Schooling]])</f>
        <v>0</v>
      </c>
    </row>
    <row r="1421" spans="1:23" x14ac:dyDescent="0.25">
      <c r="A1421" t="s">
        <v>546</v>
      </c>
      <c r="B1421">
        <v>2006</v>
      </c>
      <c r="C1421" t="s">
        <v>455</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Data_Completeness(LifeExpectancyData[[#This Row],[Life expectancy]:[Schooling]])</f>
        <v>0</v>
      </c>
    </row>
    <row r="1422" spans="1:23" x14ac:dyDescent="0.25">
      <c r="A1422" t="s">
        <v>546</v>
      </c>
      <c r="B1422">
        <v>2005</v>
      </c>
      <c r="C1422" t="s">
        <v>455</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Data_Completeness(LifeExpectancyData[[#This Row],[Life expectancy]:[Schooling]])</f>
        <v>0</v>
      </c>
    </row>
    <row r="1423" spans="1:23" x14ac:dyDescent="0.25">
      <c r="A1423" t="s">
        <v>546</v>
      </c>
      <c r="B1423">
        <v>2004</v>
      </c>
      <c r="C1423" t="s">
        <v>455</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Data_Completeness(LifeExpectancyData[[#This Row],[Life expectancy]:[Schooling]])</f>
        <v>0</v>
      </c>
    </row>
    <row r="1424" spans="1:23" x14ac:dyDescent="0.25">
      <c r="A1424" t="s">
        <v>546</v>
      </c>
      <c r="B1424">
        <v>2003</v>
      </c>
      <c r="C1424" t="s">
        <v>455</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Data_Completeness(LifeExpectancyData[[#This Row],[Life expectancy]:[Schooling]])</f>
        <v>0</v>
      </c>
    </row>
    <row r="1425" spans="1:23" x14ac:dyDescent="0.25">
      <c r="A1425" t="s">
        <v>546</v>
      </c>
      <c r="B1425">
        <v>2002</v>
      </c>
      <c r="C1425" t="s">
        <v>455</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Data_Completeness(LifeExpectancyData[[#This Row],[Life expectancy]:[Schooling]])</f>
        <v>0</v>
      </c>
    </row>
    <row r="1426" spans="1:23" x14ac:dyDescent="0.25">
      <c r="A1426" t="s">
        <v>546</v>
      </c>
      <c r="B1426">
        <v>2001</v>
      </c>
      <c r="C1426" t="s">
        <v>455</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Data_Completeness(LifeExpectancyData[[#This Row],[Life expectancy]:[Schooling]])</f>
        <v>0</v>
      </c>
    </row>
    <row r="1427" spans="1:23" x14ac:dyDescent="0.25">
      <c r="A1427" t="s">
        <v>546</v>
      </c>
      <c r="B1427">
        <v>2000</v>
      </c>
      <c r="C1427" t="s">
        <v>455</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Data_Completeness(LifeExpectancyData[[#This Row],[Life expectancy]:[Schooling]])</f>
        <v>0</v>
      </c>
    </row>
    <row r="1428" spans="1:23" x14ac:dyDescent="0.25">
      <c r="A1428" t="s">
        <v>547</v>
      </c>
      <c r="B1428">
        <v>2015</v>
      </c>
      <c r="C1428" t="s">
        <v>455</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Data_Completeness(LifeExpectancyData[[#This Row],[Life expectancy]:[Schooling]])</f>
        <v>0</v>
      </c>
    </row>
    <row r="1429" spans="1:23" x14ac:dyDescent="0.25">
      <c r="A1429" t="s">
        <v>547</v>
      </c>
      <c r="B1429">
        <v>2014</v>
      </c>
      <c r="C1429" t="s">
        <v>455</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Data_Completeness(LifeExpectancyData[[#This Row],[Life expectancy]:[Schooling]])</f>
        <v>0</v>
      </c>
    </row>
    <row r="1430" spans="1:23" x14ac:dyDescent="0.25">
      <c r="A1430" t="s">
        <v>547</v>
      </c>
      <c r="B1430">
        <v>2013</v>
      </c>
      <c r="C1430" t="s">
        <v>455</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Data_Completeness(LifeExpectancyData[[#This Row],[Life expectancy]:[Schooling]])</f>
        <v>0</v>
      </c>
    </row>
    <row r="1431" spans="1:23" x14ac:dyDescent="0.25">
      <c r="A1431" t="s">
        <v>547</v>
      </c>
      <c r="B1431">
        <v>2012</v>
      </c>
      <c r="C1431" t="s">
        <v>455</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Data_Completeness(LifeExpectancyData[[#This Row],[Life expectancy]:[Schooling]])</f>
        <v>0</v>
      </c>
    </row>
    <row r="1432" spans="1:23" x14ac:dyDescent="0.25">
      <c r="A1432" t="s">
        <v>547</v>
      </c>
      <c r="B1432">
        <v>2011</v>
      </c>
      <c r="C1432" t="s">
        <v>455</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Data_Completeness(LifeExpectancyData[[#This Row],[Life expectancy]:[Schooling]])</f>
        <v>0</v>
      </c>
    </row>
    <row r="1433" spans="1:23" x14ac:dyDescent="0.25">
      <c r="A1433" t="s">
        <v>547</v>
      </c>
      <c r="B1433">
        <v>2010</v>
      </c>
      <c r="C1433" t="s">
        <v>455</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Data_Completeness(LifeExpectancyData[[#This Row],[Life expectancy]:[Schooling]])</f>
        <v>0</v>
      </c>
    </row>
    <row r="1434" spans="1:23" x14ac:dyDescent="0.25">
      <c r="A1434" t="s">
        <v>547</v>
      </c>
      <c r="B1434">
        <v>2009</v>
      </c>
      <c r="C1434" t="s">
        <v>455</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Data_Completeness(LifeExpectancyData[[#This Row],[Life expectancy]:[Schooling]])</f>
        <v>0</v>
      </c>
    </row>
    <row r="1435" spans="1:23" x14ac:dyDescent="0.25">
      <c r="A1435" t="s">
        <v>547</v>
      </c>
      <c r="B1435">
        <v>2008</v>
      </c>
      <c r="C1435" t="s">
        <v>455</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Data_Completeness(LifeExpectancyData[[#This Row],[Life expectancy]:[Schooling]])</f>
        <v>0</v>
      </c>
    </row>
    <row r="1436" spans="1:23" x14ac:dyDescent="0.25">
      <c r="A1436" t="s">
        <v>547</v>
      </c>
      <c r="B1436">
        <v>2007</v>
      </c>
      <c r="C1436" t="s">
        <v>455</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Data_Completeness(LifeExpectancyData[[#This Row],[Life expectancy]:[Schooling]])</f>
        <v>0</v>
      </c>
    </row>
    <row r="1437" spans="1:23" x14ac:dyDescent="0.25">
      <c r="A1437" t="s">
        <v>547</v>
      </c>
      <c r="B1437">
        <v>2006</v>
      </c>
      <c r="C1437" t="s">
        <v>455</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Data_Completeness(LifeExpectancyData[[#This Row],[Life expectancy]:[Schooling]])</f>
        <v>0</v>
      </c>
    </row>
    <row r="1438" spans="1:23" x14ac:dyDescent="0.25">
      <c r="A1438" t="s">
        <v>547</v>
      </c>
      <c r="B1438">
        <v>2005</v>
      </c>
      <c r="C1438" t="s">
        <v>455</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Data_Completeness(LifeExpectancyData[[#This Row],[Life expectancy]:[Schooling]])</f>
        <v>0</v>
      </c>
    </row>
    <row r="1439" spans="1:23" x14ac:dyDescent="0.25">
      <c r="A1439" t="s">
        <v>547</v>
      </c>
      <c r="B1439">
        <v>2004</v>
      </c>
      <c r="C1439" t="s">
        <v>455</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Data_Completeness(LifeExpectancyData[[#This Row],[Life expectancy]:[Schooling]])</f>
        <v>0</v>
      </c>
    </row>
    <row r="1440" spans="1:23" x14ac:dyDescent="0.25">
      <c r="A1440" t="s">
        <v>547</v>
      </c>
      <c r="B1440">
        <v>2003</v>
      </c>
      <c r="C1440" t="s">
        <v>455</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Data_Completeness(LifeExpectancyData[[#This Row],[Life expectancy]:[Schooling]])</f>
        <v>0</v>
      </c>
    </row>
    <row r="1441" spans="1:23" x14ac:dyDescent="0.25">
      <c r="A1441" t="s">
        <v>547</v>
      </c>
      <c r="B1441">
        <v>2002</v>
      </c>
      <c r="C1441" t="s">
        <v>455</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Data_Completeness(LifeExpectancyData[[#This Row],[Life expectancy]:[Schooling]])</f>
        <v>0</v>
      </c>
    </row>
    <row r="1442" spans="1:23" x14ac:dyDescent="0.25">
      <c r="A1442" t="s">
        <v>547</v>
      </c>
      <c r="B1442">
        <v>2001</v>
      </c>
      <c r="C1442" t="s">
        <v>455</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Data_Completeness(LifeExpectancyData[[#This Row],[Life expectancy]:[Schooling]])</f>
        <v>0</v>
      </c>
    </row>
    <row r="1443" spans="1:23" x14ac:dyDescent="0.25">
      <c r="A1443" t="s">
        <v>547</v>
      </c>
      <c r="B1443">
        <v>2000</v>
      </c>
      <c r="C1443" t="s">
        <v>455</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Data_Completeness(LifeExpectancyData[[#This Row],[Life expectancy]:[Schooling]])</f>
        <v>0</v>
      </c>
    </row>
    <row r="1444" spans="1:23" x14ac:dyDescent="0.25">
      <c r="A1444" t="s">
        <v>548</v>
      </c>
      <c r="B1444">
        <v>2015</v>
      </c>
      <c r="C1444" t="s">
        <v>463</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Data_Completeness(LifeExpectancyData[[#This Row],[Life expectancy]:[Schooling]])</f>
        <v>0</v>
      </c>
    </row>
    <row r="1445" spans="1:23" x14ac:dyDescent="0.25">
      <c r="A1445" t="s">
        <v>548</v>
      </c>
      <c r="B1445">
        <v>2014</v>
      </c>
      <c r="C1445" t="s">
        <v>463</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Data_Completeness(LifeExpectancyData[[#This Row],[Life expectancy]:[Schooling]])</f>
        <v>1</v>
      </c>
    </row>
    <row r="1446" spans="1:23" x14ac:dyDescent="0.25">
      <c r="A1446" t="s">
        <v>548</v>
      </c>
      <c r="B1446">
        <v>2013</v>
      </c>
      <c r="C1446" t="s">
        <v>463</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Data_Completeness(LifeExpectancyData[[#This Row],[Life expectancy]:[Schooling]])</f>
        <v>1</v>
      </c>
    </row>
    <row r="1447" spans="1:23" x14ac:dyDescent="0.25">
      <c r="A1447" t="s">
        <v>548</v>
      </c>
      <c r="B1447">
        <v>2012</v>
      </c>
      <c r="C1447" t="s">
        <v>463</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Data_Completeness(LifeExpectancyData[[#This Row],[Life expectancy]:[Schooling]])</f>
        <v>1</v>
      </c>
    </row>
    <row r="1448" spans="1:23" x14ac:dyDescent="0.25">
      <c r="A1448" t="s">
        <v>548</v>
      </c>
      <c r="B1448">
        <v>2011</v>
      </c>
      <c r="C1448" t="s">
        <v>463</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Data_Completeness(LifeExpectancyData[[#This Row],[Life expectancy]:[Schooling]])</f>
        <v>1</v>
      </c>
    </row>
    <row r="1449" spans="1:23" x14ac:dyDescent="0.25">
      <c r="A1449" t="s">
        <v>548</v>
      </c>
      <c r="B1449">
        <v>2010</v>
      </c>
      <c r="C1449" t="s">
        <v>463</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Data_Completeness(LifeExpectancyData[[#This Row],[Life expectancy]:[Schooling]])</f>
        <v>1</v>
      </c>
    </row>
    <row r="1450" spans="1:23" x14ac:dyDescent="0.25">
      <c r="A1450" t="s">
        <v>548</v>
      </c>
      <c r="B1450">
        <v>2009</v>
      </c>
      <c r="C1450" t="s">
        <v>463</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Data_Completeness(LifeExpectancyData[[#This Row],[Life expectancy]:[Schooling]])</f>
        <v>1</v>
      </c>
    </row>
    <row r="1451" spans="1:23" x14ac:dyDescent="0.25">
      <c r="A1451" t="s">
        <v>548</v>
      </c>
      <c r="B1451">
        <v>2008</v>
      </c>
      <c r="C1451" t="s">
        <v>463</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Data_Completeness(LifeExpectancyData[[#This Row],[Life expectancy]:[Schooling]])</f>
        <v>1</v>
      </c>
    </row>
    <row r="1452" spans="1:23" x14ac:dyDescent="0.25">
      <c r="A1452" t="s">
        <v>548</v>
      </c>
      <c r="B1452">
        <v>2007</v>
      </c>
      <c r="C1452" t="s">
        <v>463</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Data_Completeness(LifeExpectancyData[[#This Row],[Life expectancy]:[Schooling]])</f>
        <v>1</v>
      </c>
    </row>
    <row r="1453" spans="1:23" x14ac:dyDescent="0.25">
      <c r="A1453" t="s">
        <v>548</v>
      </c>
      <c r="B1453">
        <v>2006</v>
      </c>
      <c r="C1453" t="s">
        <v>463</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Data_Completeness(LifeExpectancyData[[#This Row],[Life expectancy]:[Schooling]])</f>
        <v>1</v>
      </c>
    </row>
    <row r="1454" spans="1:23" x14ac:dyDescent="0.25">
      <c r="A1454" t="s">
        <v>548</v>
      </c>
      <c r="B1454">
        <v>2005</v>
      </c>
      <c r="C1454" t="s">
        <v>463</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Data_Completeness(LifeExpectancyData[[#This Row],[Life expectancy]:[Schooling]])</f>
        <v>1</v>
      </c>
    </row>
    <row r="1455" spans="1:23" x14ac:dyDescent="0.25">
      <c r="A1455" t="s">
        <v>548</v>
      </c>
      <c r="B1455">
        <v>2004</v>
      </c>
      <c r="C1455" t="s">
        <v>463</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Data_Completeness(LifeExpectancyData[[#This Row],[Life expectancy]:[Schooling]])</f>
        <v>1</v>
      </c>
    </row>
    <row r="1456" spans="1:23" x14ac:dyDescent="0.25">
      <c r="A1456" t="s">
        <v>548</v>
      </c>
      <c r="B1456">
        <v>2003</v>
      </c>
      <c r="C1456" t="s">
        <v>463</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Data_Completeness(LifeExpectancyData[[#This Row],[Life expectancy]:[Schooling]])</f>
        <v>1</v>
      </c>
    </row>
    <row r="1457" spans="1:23" x14ac:dyDescent="0.25">
      <c r="A1457" t="s">
        <v>548</v>
      </c>
      <c r="B1457">
        <v>2002</v>
      </c>
      <c r="C1457" t="s">
        <v>463</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Data_Completeness(LifeExpectancyData[[#This Row],[Life expectancy]:[Schooling]])</f>
        <v>1</v>
      </c>
    </row>
    <row r="1458" spans="1:23" x14ac:dyDescent="0.25">
      <c r="A1458" t="s">
        <v>548</v>
      </c>
      <c r="B1458">
        <v>2001</v>
      </c>
      <c r="C1458" t="s">
        <v>463</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Data_Completeness(LifeExpectancyData[[#This Row],[Life expectancy]:[Schooling]])</f>
        <v>1</v>
      </c>
    </row>
    <row r="1459" spans="1:23" x14ac:dyDescent="0.25">
      <c r="A1459" t="s">
        <v>548</v>
      </c>
      <c r="B1459">
        <v>2000</v>
      </c>
      <c r="C1459" t="s">
        <v>463</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Data_Completeness(LifeExpectancyData[[#This Row],[Life expectancy]:[Schooling]])</f>
        <v>1</v>
      </c>
    </row>
    <row r="1460" spans="1:23" x14ac:dyDescent="0.25">
      <c r="A1460" t="s">
        <v>549</v>
      </c>
      <c r="B1460">
        <v>2015</v>
      </c>
      <c r="C1460" t="s">
        <v>455</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Data_Completeness(LifeExpectancyData[[#This Row],[Life expectancy]:[Schooling]])</f>
        <v>0</v>
      </c>
    </row>
    <row r="1461" spans="1:23" x14ac:dyDescent="0.25">
      <c r="A1461" t="s">
        <v>549</v>
      </c>
      <c r="B1461">
        <v>2014</v>
      </c>
      <c r="C1461" t="s">
        <v>455</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Data_Completeness(LifeExpectancyData[[#This Row],[Life expectancy]:[Schooling]])</f>
        <v>1</v>
      </c>
    </row>
    <row r="1462" spans="1:23" x14ac:dyDescent="0.25">
      <c r="A1462" t="s">
        <v>549</v>
      </c>
      <c r="B1462">
        <v>2013</v>
      </c>
      <c r="C1462" t="s">
        <v>455</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Data_Completeness(LifeExpectancyData[[#This Row],[Life expectancy]:[Schooling]])</f>
        <v>1</v>
      </c>
    </row>
    <row r="1463" spans="1:23" x14ac:dyDescent="0.25">
      <c r="A1463" t="s">
        <v>549</v>
      </c>
      <c r="B1463">
        <v>2012</v>
      </c>
      <c r="C1463" t="s">
        <v>455</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Data_Completeness(LifeExpectancyData[[#This Row],[Life expectancy]:[Schooling]])</f>
        <v>1</v>
      </c>
    </row>
    <row r="1464" spans="1:23" x14ac:dyDescent="0.25">
      <c r="A1464" t="s">
        <v>549</v>
      </c>
      <c r="B1464">
        <v>2011</v>
      </c>
      <c r="C1464" t="s">
        <v>455</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Data_Completeness(LifeExpectancyData[[#This Row],[Life expectancy]:[Schooling]])</f>
        <v>1</v>
      </c>
    </row>
    <row r="1465" spans="1:23" x14ac:dyDescent="0.25">
      <c r="A1465" t="s">
        <v>549</v>
      </c>
      <c r="B1465">
        <v>2010</v>
      </c>
      <c r="C1465" t="s">
        <v>455</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Data_Completeness(LifeExpectancyData[[#This Row],[Life expectancy]:[Schooling]])</f>
        <v>1</v>
      </c>
    </row>
    <row r="1466" spans="1:23" x14ac:dyDescent="0.25">
      <c r="A1466" t="s">
        <v>549</v>
      </c>
      <c r="B1466">
        <v>2009</v>
      </c>
      <c r="C1466" t="s">
        <v>455</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Data_Completeness(LifeExpectancyData[[#This Row],[Life expectancy]:[Schooling]])</f>
        <v>1</v>
      </c>
    </row>
    <row r="1467" spans="1:23" x14ac:dyDescent="0.25">
      <c r="A1467" t="s">
        <v>549</v>
      </c>
      <c r="B1467">
        <v>2008</v>
      </c>
      <c r="C1467" t="s">
        <v>455</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Data_Completeness(LifeExpectancyData[[#This Row],[Life expectancy]:[Schooling]])</f>
        <v>1</v>
      </c>
    </row>
    <row r="1468" spans="1:23" x14ac:dyDescent="0.25">
      <c r="A1468" t="s">
        <v>549</v>
      </c>
      <c r="B1468">
        <v>2007</v>
      </c>
      <c r="C1468" t="s">
        <v>455</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Data_Completeness(LifeExpectancyData[[#This Row],[Life expectancy]:[Schooling]])</f>
        <v>1</v>
      </c>
    </row>
    <row r="1469" spans="1:23" x14ac:dyDescent="0.25">
      <c r="A1469" t="s">
        <v>549</v>
      </c>
      <c r="B1469">
        <v>2006</v>
      </c>
      <c r="C1469" t="s">
        <v>455</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Data_Completeness(LifeExpectancyData[[#This Row],[Life expectancy]:[Schooling]])</f>
        <v>1</v>
      </c>
    </row>
    <row r="1470" spans="1:23" x14ac:dyDescent="0.25">
      <c r="A1470" t="s">
        <v>549</v>
      </c>
      <c r="B1470">
        <v>2005</v>
      </c>
      <c r="C1470" t="s">
        <v>455</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Data_Completeness(LifeExpectancyData[[#This Row],[Life expectancy]:[Schooling]])</f>
        <v>1</v>
      </c>
    </row>
    <row r="1471" spans="1:23" x14ac:dyDescent="0.25">
      <c r="A1471" t="s">
        <v>549</v>
      </c>
      <c r="B1471">
        <v>2004</v>
      </c>
      <c r="C1471" t="s">
        <v>455</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Data_Completeness(LifeExpectancyData[[#This Row],[Life expectancy]:[Schooling]])</f>
        <v>1</v>
      </c>
    </row>
    <row r="1472" spans="1:23" x14ac:dyDescent="0.25">
      <c r="A1472" t="s">
        <v>549</v>
      </c>
      <c r="B1472">
        <v>2003</v>
      </c>
      <c r="C1472" t="s">
        <v>455</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Data_Completeness(LifeExpectancyData[[#This Row],[Life expectancy]:[Schooling]])</f>
        <v>1</v>
      </c>
    </row>
    <row r="1473" spans="1:23" x14ac:dyDescent="0.25">
      <c r="A1473" t="s">
        <v>549</v>
      </c>
      <c r="B1473">
        <v>2002</v>
      </c>
      <c r="C1473" t="s">
        <v>455</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Data_Completeness(LifeExpectancyData[[#This Row],[Life expectancy]:[Schooling]])</f>
        <v>1</v>
      </c>
    </row>
    <row r="1474" spans="1:23" x14ac:dyDescent="0.25">
      <c r="A1474" t="s">
        <v>549</v>
      </c>
      <c r="B1474">
        <v>2001</v>
      </c>
      <c r="C1474" t="s">
        <v>455</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Data_Completeness(LifeExpectancyData[[#This Row],[Life expectancy]:[Schooling]])</f>
        <v>1</v>
      </c>
    </row>
    <row r="1475" spans="1:23" x14ac:dyDescent="0.25">
      <c r="A1475" t="s">
        <v>549</v>
      </c>
      <c r="B1475">
        <v>2000</v>
      </c>
      <c r="C1475" t="s">
        <v>455</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Data_Completeness(LifeExpectancyData[[#This Row],[Life expectancy]:[Schooling]])</f>
        <v>1</v>
      </c>
    </row>
    <row r="1476" spans="1:23" x14ac:dyDescent="0.25">
      <c r="A1476" t="s">
        <v>550</v>
      </c>
      <c r="B1476">
        <v>2015</v>
      </c>
      <c r="C1476" t="s">
        <v>455</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Data_Completeness(LifeExpectancyData[[#This Row],[Life expectancy]:[Schooling]])</f>
        <v>0</v>
      </c>
    </row>
    <row r="1477" spans="1:23" x14ac:dyDescent="0.25">
      <c r="A1477" t="s">
        <v>550</v>
      </c>
      <c r="B1477">
        <v>2014</v>
      </c>
      <c r="C1477" t="s">
        <v>455</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Data_Completeness(LifeExpectancyData[[#This Row],[Life expectancy]:[Schooling]])</f>
        <v>1</v>
      </c>
    </row>
    <row r="1478" spans="1:23" x14ac:dyDescent="0.25">
      <c r="A1478" t="s">
        <v>550</v>
      </c>
      <c r="B1478">
        <v>2013</v>
      </c>
      <c r="C1478" t="s">
        <v>455</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Data_Completeness(LifeExpectancyData[[#This Row],[Life expectancy]:[Schooling]])</f>
        <v>1</v>
      </c>
    </row>
    <row r="1479" spans="1:23" x14ac:dyDescent="0.25">
      <c r="A1479" t="s">
        <v>550</v>
      </c>
      <c r="B1479">
        <v>2012</v>
      </c>
      <c r="C1479" t="s">
        <v>455</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Data_Completeness(LifeExpectancyData[[#This Row],[Life expectancy]:[Schooling]])</f>
        <v>1</v>
      </c>
    </row>
    <row r="1480" spans="1:23" x14ac:dyDescent="0.25">
      <c r="A1480" t="s">
        <v>550</v>
      </c>
      <c r="B1480">
        <v>2011</v>
      </c>
      <c r="C1480" t="s">
        <v>455</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Data_Completeness(LifeExpectancyData[[#This Row],[Life expectancy]:[Schooling]])</f>
        <v>1</v>
      </c>
    </row>
    <row r="1481" spans="1:23" x14ac:dyDescent="0.25">
      <c r="A1481" t="s">
        <v>550</v>
      </c>
      <c r="B1481">
        <v>2010</v>
      </c>
      <c r="C1481" t="s">
        <v>455</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Data_Completeness(LifeExpectancyData[[#This Row],[Life expectancy]:[Schooling]])</f>
        <v>1</v>
      </c>
    </row>
    <row r="1482" spans="1:23" x14ac:dyDescent="0.25">
      <c r="A1482" t="s">
        <v>550</v>
      </c>
      <c r="B1482">
        <v>2009</v>
      </c>
      <c r="C1482" t="s">
        <v>455</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Data_Completeness(LifeExpectancyData[[#This Row],[Life expectancy]:[Schooling]])</f>
        <v>1</v>
      </c>
    </row>
    <row r="1483" spans="1:23" x14ac:dyDescent="0.25">
      <c r="A1483" t="s">
        <v>550</v>
      </c>
      <c r="B1483">
        <v>2008</v>
      </c>
      <c r="C1483" t="s">
        <v>455</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Data_Completeness(LifeExpectancyData[[#This Row],[Life expectancy]:[Schooling]])</f>
        <v>1</v>
      </c>
    </row>
    <row r="1484" spans="1:23" x14ac:dyDescent="0.25">
      <c r="A1484" t="s">
        <v>550</v>
      </c>
      <c r="B1484">
        <v>2007</v>
      </c>
      <c r="C1484" t="s">
        <v>455</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Data_Completeness(LifeExpectancyData[[#This Row],[Life expectancy]:[Schooling]])</f>
        <v>1</v>
      </c>
    </row>
    <row r="1485" spans="1:23" x14ac:dyDescent="0.25">
      <c r="A1485" t="s">
        <v>550</v>
      </c>
      <c r="B1485">
        <v>2006</v>
      </c>
      <c r="C1485" t="s">
        <v>455</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Data_Completeness(LifeExpectancyData[[#This Row],[Life expectancy]:[Schooling]])</f>
        <v>1</v>
      </c>
    </row>
    <row r="1486" spans="1:23" x14ac:dyDescent="0.25">
      <c r="A1486" t="s">
        <v>550</v>
      </c>
      <c r="B1486">
        <v>2005</v>
      </c>
      <c r="C1486" t="s">
        <v>455</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Data_Completeness(LifeExpectancyData[[#This Row],[Life expectancy]:[Schooling]])</f>
        <v>1</v>
      </c>
    </row>
    <row r="1487" spans="1:23" x14ac:dyDescent="0.25">
      <c r="A1487" t="s">
        <v>550</v>
      </c>
      <c r="B1487">
        <v>2004</v>
      </c>
      <c r="C1487" t="s">
        <v>455</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Data_Completeness(LifeExpectancyData[[#This Row],[Life expectancy]:[Schooling]])</f>
        <v>1</v>
      </c>
    </row>
    <row r="1488" spans="1:23" x14ac:dyDescent="0.25">
      <c r="A1488" t="s">
        <v>550</v>
      </c>
      <c r="B1488">
        <v>2003</v>
      </c>
      <c r="C1488" t="s">
        <v>455</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Data_Completeness(LifeExpectancyData[[#This Row],[Life expectancy]:[Schooling]])</f>
        <v>1</v>
      </c>
    </row>
    <row r="1489" spans="1:23" x14ac:dyDescent="0.25">
      <c r="A1489" t="s">
        <v>550</v>
      </c>
      <c r="B1489">
        <v>2002</v>
      </c>
      <c r="C1489" t="s">
        <v>455</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Data_Completeness(LifeExpectancyData[[#This Row],[Life expectancy]:[Schooling]])</f>
        <v>0</v>
      </c>
    </row>
    <row r="1490" spans="1:23" x14ac:dyDescent="0.25">
      <c r="A1490" t="s">
        <v>550</v>
      </c>
      <c r="B1490">
        <v>2001</v>
      </c>
      <c r="C1490" t="s">
        <v>455</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Data_Completeness(LifeExpectancyData[[#This Row],[Life expectancy]:[Schooling]])</f>
        <v>0</v>
      </c>
    </row>
    <row r="1491" spans="1:23" x14ac:dyDescent="0.25">
      <c r="A1491" t="s">
        <v>550</v>
      </c>
      <c r="B1491">
        <v>2000</v>
      </c>
      <c r="C1491" t="s">
        <v>455</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Data_Completeness(LifeExpectancyData[[#This Row],[Life expectancy]:[Schooling]])</f>
        <v>0</v>
      </c>
    </row>
    <row r="1492" spans="1:23" x14ac:dyDescent="0.25">
      <c r="A1492" t="s">
        <v>551</v>
      </c>
      <c r="B1492">
        <v>2015</v>
      </c>
      <c r="C1492" t="s">
        <v>455</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Data_Completeness(LifeExpectancyData[[#This Row],[Life expectancy]:[Schooling]])</f>
        <v>0</v>
      </c>
    </row>
    <row r="1493" spans="1:23" x14ac:dyDescent="0.25">
      <c r="A1493" t="s">
        <v>551</v>
      </c>
      <c r="B1493">
        <v>2014</v>
      </c>
      <c r="C1493" t="s">
        <v>455</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Data_Completeness(LifeExpectancyData[[#This Row],[Life expectancy]:[Schooling]])</f>
        <v>1</v>
      </c>
    </row>
    <row r="1494" spans="1:23" x14ac:dyDescent="0.25">
      <c r="A1494" t="s">
        <v>551</v>
      </c>
      <c r="B1494">
        <v>2013</v>
      </c>
      <c r="C1494" t="s">
        <v>455</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Data_Completeness(LifeExpectancyData[[#This Row],[Life expectancy]:[Schooling]])</f>
        <v>1</v>
      </c>
    </row>
    <row r="1495" spans="1:23" x14ac:dyDescent="0.25">
      <c r="A1495" t="s">
        <v>551</v>
      </c>
      <c r="B1495">
        <v>2012</v>
      </c>
      <c r="C1495" t="s">
        <v>455</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Data_Completeness(LifeExpectancyData[[#This Row],[Life expectancy]:[Schooling]])</f>
        <v>1</v>
      </c>
    </row>
    <row r="1496" spans="1:23" x14ac:dyDescent="0.25">
      <c r="A1496" t="s">
        <v>551</v>
      </c>
      <c r="B1496">
        <v>2011</v>
      </c>
      <c r="C1496" t="s">
        <v>455</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Data_Completeness(LifeExpectancyData[[#This Row],[Life expectancy]:[Schooling]])</f>
        <v>1</v>
      </c>
    </row>
    <row r="1497" spans="1:23" x14ac:dyDescent="0.25">
      <c r="A1497" t="s">
        <v>551</v>
      </c>
      <c r="B1497">
        <v>2010</v>
      </c>
      <c r="C1497" t="s">
        <v>455</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Data_Completeness(LifeExpectancyData[[#This Row],[Life expectancy]:[Schooling]])</f>
        <v>1</v>
      </c>
    </row>
    <row r="1498" spans="1:23" x14ac:dyDescent="0.25">
      <c r="A1498" t="s">
        <v>551</v>
      </c>
      <c r="B1498">
        <v>2009</v>
      </c>
      <c r="C1498" t="s">
        <v>455</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Data_Completeness(LifeExpectancyData[[#This Row],[Life expectancy]:[Schooling]])</f>
        <v>1</v>
      </c>
    </row>
    <row r="1499" spans="1:23" x14ac:dyDescent="0.25">
      <c r="A1499" t="s">
        <v>551</v>
      </c>
      <c r="B1499">
        <v>2008</v>
      </c>
      <c r="C1499" t="s">
        <v>455</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Data_Completeness(LifeExpectancyData[[#This Row],[Life expectancy]:[Schooling]])</f>
        <v>1</v>
      </c>
    </row>
    <row r="1500" spans="1:23" x14ac:dyDescent="0.25">
      <c r="A1500" t="s">
        <v>551</v>
      </c>
      <c r="B1500">
        <v>2007</v>
      </c>
      <c r="C1500" t="s">
        <v>455</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Data_Completeness(LifeExpectancyData[[#This Row],[Life expectancy]:[Schooling]])</f>
        <v>0</v>
      </c>
    </row>
    <row r="1501" spans="1:23" x14ac:dyDescent="0.25">
      <c r="A1501" t="s">
        <v>551</v>
      </c>
      <c r="B1501">
        <v>2006</v>
      </c>
      <c r="C1501" t="s">
        <v>455</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Data_Completeness(LifeExpectancyData[[#This Row],[Life expectancy]:[Schooling]])</f>
        <v>0</v>
      </c>
    </row>
    <row r="1502" spans="1:23" x14ac:dyDescent="0.25">
      <c r="A1502" t="s">
        <v>551</v>
      </c>
      <c r="B1502">
        <v>2005</v>
      </c>
      <c r="C1502" t="s">
        <v>455</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Data_Completeness(LifeExpectancyData[[#This Row],[Life expectancy]:[Schooling]])</f>
        <v>0</v>
      </c>
    </row>
    <row r="1503" spans="1:23" x14ac:dyDescent="0.25">
      <c r="A1503" t="s">
        <v>551</v>
      </c>
      <c r="B1503">
        <v>2004</v>
      </c>
      <c r="C1503" t="s">
        <v>455</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Data_Completeness(LifeExpectancyData[[#This Row],[Life expectancy]:[Schooling]])</f>
        <v>0</v>
      </c>
    </row>
    <row r="1504" spans="1:23" x14ac:dyDescent="0.25">
      <c r="A1504" t="s">
        <v>551</v>
      </c>
      <c r="B1504">
        <v>2003</v>
      </c>
      <c r="C1504" t="s">
        <v>455</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Data_Completeness(LifeExpectancyData[[#This Row],[Life expectancy]:[Schooling]])</f>
        <v>0</v>
      </c>
    </row>
    <row r="1505" spans="1:23" x14ac:dyDescent="0.25">
      <c r="A1505" t="s">
        <v>551</v>
      </c>
      <c r="B1505">
        <v>2002</v>
      </c>
      <c r="C1505" t="s">
        <v>455</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Data_Completeness(LifeExpectancyData[[#This Row],[Life expectancy]:[Schooling]])</f>
        <v>0</v>
      </c>
    </row>
    <row r="1506" spans="1:23" x14ac:dyDescent="0.25">
      <c r="A1506" t="s">
        <v>551</v>
      </c>
      <c r="B1506">
        <v>2001</v>
      </c>
      <c r="C1506" t="s">
        <v>455</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Data_Completeness(LifeExpectancyData[[#This Row],[Life expectancy]:[Schooling]])</f>
        <v>0</v>
      </c>
    </row>
    <row r="1507" spans="1:23" x14ac:dyDescent="0.25">
      <c r="A1507" t="s">
        <v>551</v>
      </c>
      <c r="B1507">
        <v>2000</v>
      </c>
      <c r="C1507" t="s">
        <v>455</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Data_Completeness(LifeExpectancyData[[#This Row],[Life expectancy]:[Schooling]])</f>
        <v>0</v>
      </c>
    </row>
    <row r="1508" spans="1:23" x14ac:dyDescent="0.25">
      <c r="A1508" t="s">
        <v>552</v>
      </c>
      <c r="B1508">
        <v>2015</v>
      </c>
      <c r="C1508" t="s">
        <v>455</v>
      </c>
      <c r="D1508">
        <v>72.7</v>
      </c>
      <c r="E1508">
        <v>138</v>
      </c>
      <c r="F1508">
        <v>1</v>
      </c>
      <c r="H1508">
        <v>0</v>
      </c>
      <c r="I1508">
        <v>97</v>
      </c>
      <c r="J1508">
        <v>82</v>
      </c>
      <c r="K1508">
        <v>64.8</v>
      </c>
      <c r="L1508">
        <v>2</v>
      </c>
      <c r="M1508">
        <v>97</v>
      </c>
      <c r="O1508">
        <v>97</v>
      </c>
      <c r="P1508">
        <v>0.1</v>
      </c>
      <c r="S1508">
        <v>5.8</v>
      </c>
      <c r="T1508">
        <v>5.5</v>
      </c>
      <c r="U1508">
        <v>0.71899999999999997</v>
      </c>
      <c r="V1508">
        <v>13.4</v>
      </c>
      <c r="W1508" t="b">
        <f>Data_Completeness(LifeExpectancyData[[#This Row],[Life expectancy]:[Schooling]])</f>
        <v>0</v>
      </c>
    </row>
    <row r="1509" spans="1:23" x14ac:dyDescent="0.25">
      <c r="A1509" t="s">
        <v>552</v>
      </c>
      <c r="B1509">
        <v>2014</v>
      </c>
      <c r="C1509" t="s">
        <v>455</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Data_Completeness(LifeExpectancyData[[#This Row],[Life expectancy]:[Schooling]])</f>
        <v>0</v>
      </c>
    </row>
    <row r="1510" spans="1:23" x14ac:dyDescent="0.25">
      <c r="A1510" t="s">
        <v>552</v>
      </c>
      <c r="B1510">
        <v>2013</v>
      </c>
      <c r="C1510" t="s">
        <v>455</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Data_Completeness(LifeExpectancyData[[#This Row],[Life expectancy]:[Schooling]])</f>
        <v>0</v>
      </c>
    </row>
    <row r="1511" spans="1:23" x14ac:dyDescent="0.25">
      <c r="A1511" t="s">
        <v>552</v>
      </c>
      <c r="B1511">
        <v>2012</v>
      </c>
      <c r="C1511" t="s">
        <v>455</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Data_Completeness(LifeExpectancyData[[#This Row],[Life expectancy]:[Schooling]])</f>
        <v>0</v>
      </c>
    </row>
    <row r="1512" spans="1:23" x14ac:dyDescent="0.25">
      <c r="A1512" t="s">
        <v>552</v>
      </c>
      <c r="B1512">
        <v>2011</v>
      </c>
      <c r="C1512" t="s">
        <v>455</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Data_Completeness(LifeExpectancyData[[#This Row],[Life expectancy]:[Schooling]])</f>
        <v>0</v>
      </c>
    </row>
    <row r="1513" spans="1:23" x14ac:dyDescent="0.25">
      <c r="A1513" t="s">
        <v>552</v>
      </c>
      <c r="B1513">
        <v>2010</v>
      </c>
      <c r="C1513" t="s">
        <v>455</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Data_Completeness(LifeExpectancyData[[#This Row],[Life expectancy]:[Schooling]])</f>
        <v>0</v>
      </c>
    </row>
    <row r="1514" spans="1:23" x14ac:dyDescent="0.25">
      <c r="A1514" t="s">
        <v>552</v>
      </c>
      <c r="B1514">
        <v>2009</v>
      </c>
      <c r="C1514" t="s">
        <v>455</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Data_Completeness(LifeExpectancyData[[#This Row],[Life expectancy]:[Schooling]])</f>
        <v>0</v>
      </c>
    </row>
    <row r="1515" spans="1:23" x14ac:dyDescent="0.25">
      <c r="A1515" t="s">
        <v>552</v>
      </c>
      <c r="B1515">
        <v>2008</v>
      </c>
      <c r="C1515" t="s">
        <v>455</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Data_Completeness(LifeExpectancyData[[#This Row],[Life expectancy]:[Schooling]])</f>
        <v>0</v>
      </c>
    </row>
    <row r="1516" spans="1:23" x14ac:dyDescent="0.25">
      <c r="A1516" t="s">
        <v>552</v>
      </c>
      <c r="B1516">
        <v>2007</v>
      </c>
      <c r="C1516" t="s">
        <v>455</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Data_Completeness(LifeExpectancyData[[#This Row],[Life expectancy]:[Schooling]])</f>
        <v>0</v>
      </c>
    </row>
    <row r="1517" spans="1:23" x14ac:dyDescent="0.25">
      <c r="A1517" t="s">
        <v>552</v>
      </c>
      <c r="B1517">
        <v>2006</v>
      </c>
      <c r="C1517" t="s">
        <v>455</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Data_Completeness(LifeExpectancyData[[#This Row],[Life expectancy]:[Schooling]])</f>
        <v>0</v>
      </c>
    </row>
    <row r="1518" spans="1:23" x14ac:dyDescent="0.25">
      <c r="A1518" t="s">
        <v>552</v>
      </c>
      <c r="B1518">
        <v>2005</v>
      </c>
      <c r="C1518" t="s">
        <v>455</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Data_Completeness(LifeExpectancyData[[#This Row],[Life expectancy]:[Schooling]])</f>
        <v>0</v>
      </c>
    </row>
    <row r="1519" spans="1:23" x14ac:dyDescent="0.25">
      <c r="A1519" t="s">
        <v>552</v>
      </c>
      <c r="B1519">
        <v>2004</v>
      </c>
      <c r="C1519" t="s">
        <v>455</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Data_Completeness(LifeExpectancyData[[#This Row],[Life expectancy]:[Schooling]])</f>
        <v>0</v>
      </c>
    </row>
    <row r="1520" spans="1:23" x14ac:dyDescent="0.25">
      <c r="A1520" t="s">
        <v>552</v>
      </c>
      <c r="B1520">
        <v>2003</v>
      </c>
      <c r="C1520" t="s">
        <v>455</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Data_Completeness(LifeExpectancyData[[#This Row],[Life expectancy]:[Schooling]])</f>
        <v>0</v>
      </c>
    </row>
    <row r="1521" spans="1:23" x14ac:dyDescent="0.25">
      <c r="A1521" t="s">
        <v>552</v>
      </c>
      <c r="B1521">
        <v>2002</v>
      </c>
      <c r="C1521" t="s">
        <v>455</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Data_Completeness(LifeExpectancyData[[#This Row],[Life expectancy]:[Schooling]])</f>
        <v>0</v>
      </c>
    </row>
    <row r="1522" spans="1:23" x14ac:dyDescent="0.25">
      <c r="A1522" t="s">
        <v>552</v>
      </c>
      <c r="B1522">
        <v>2001</v>
      </c>
      <c r="C1522" t="s">
        <v>455</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Data_Completeness(LifeExpectancyData[[#This Row],[Life expectancy]:[Schooling]])</f>
        <v>0</v>
      </c>
    </row>
    <row r="1523" spans="1:23" x14ac:dyDescent="0.25">
      <c r="A1523" t="s">
        <v>552</v>
      </c>
      <c r="B1523">
        <v>2000</v>
      </c>
      <c r="C1523" t="s">
        <v>455</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Data_Completeness(LifeExpectancyData[[#This Row],[Life expectancy]:[Schooling]])</f>
        <v>0</v>
      </c>
    </row>
    <row r="1524" spans="1:23" x14ac:dyDescent="0.25">
      <c r="A1524" t="s">
        <v>553</v>
      </c>
      <c r="B1524">
        <v>2015</v>
      </c>
      <c r="C1524" t="s">
        <v>463</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Data_Completeness(LifeExpectancyData[[#This Row],[Life expectancy]:[Schooling]])</f>
        <v>0</v>
      </c>
    </row>
    <row r="1525" spans="1:23" x14ac:dyDescent="0.25">
      <c r="A1525" t="s">
        <v>553</v>
      </c>
      <c r="B1525">
        <v>2014</v>
      </c>
      <c r="C1525" t="s">
        <v>463</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Data_Completeness(LifeExpectancyData[[#This Row],[Life expectancy]:[Schooling]])</f>
        <v>1</v>
      </c>
    </row>
    <row r="1526" spans="1:23" x14ac:dyDescent="0.25">
      <c r="A1526" t="s">
        <v>553</v>
      </c>
      <c r="B1526">
        <v>2013</v>
      </c>
      <c r="C1526" t="s">
        <v>463</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Data_Completeness(LifeExpectancyData[[#This Row],[Life expectancy]:[Schooling]])</f>
        <v>1</v>
      </c>
    </row>
    <row r="1527" spans="1:23" x14ac:dyDescent="0.25">
      <c r="A1527" t="s">
        <v>553</v>
      </c>
      <c r="B1527">
        <v>2012</v>
      </c>
      <c r="C1527" t="s">
        <v>463</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Data_Completeness(LifeExpectancyData[[#This Row],[Life expectancy]:[Schooling]])</f>
        <v>1</v>
      </c>
    </row>
    <row r="1528" spans="1:23" x14ac:dyDescent="0.25">
      <c r="A1528" t="s">
        <v>553</v>
      </c>
      <c r="B1528">
        <v>2011</v>
      </c>
      <c r="C1528" t="s">
        <v>463</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Data_Completeness(LifeExpectancyData[[#This Row],[Life expectancy]:[Schooling]])</f>
        <v>1</v>
      </c>
    </row>
    <row r="1529" spans="1:23" x14ac:dyDescent="0.25">
      <c r="A1529" t="s">
        <v>553</v>
      </c>
      <c r="B1529">
        <v>2010</v>
      </c>
      <c r="C1529" t="s">
        <v>463</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Data_Completeness(LifeExpectancyData[[#This Row],[Life expectancy]:[Schooling]])</f>
        <v>1</v>
      </c>
    </row>
    <row r="1530" spans="1:23" x14ac:dyDescent="0.25">
      <c r="A1530" t="s">
        <v>553</v>
      </c>
      <c r="B1530">
        <v>2009</v>
      </c>
      <c r="C1530" t="s">
        <v>463</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Data_Completeness(LifeExpectancyData[[#This Row],[Life expectancy]:[Schooling]])</f>
        <v>1</v>
      </c>
    </row>
    <row r="1531" spans="1:23" x14ac:dyDescent="0.25">
      <c r="A1531" t="s">
        <v>553</v>
      </c>
      <c r="B1531">
        <v>2008</v>
      </c>
      <c r="C1531" t="s">
        <v>463</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Data_Completeness(LifeExpectancyData[[#This Row],[Life expectancy]:[Schooling]])</f>
        <v>1</v>
      </c>
    </row>
    <row r="1532" spans="1:23" x14ac:dyDescent="0.25">
      <c r="A1532" t="s">
        <v>553</v>
      </c>
      <c r="B1532">
        <v>2007</v>
      </c>
      <c r="C1532" t="s">
        <v>463</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Data_Completeness(LifeExpectancyData[[#This Row],[Life expectancy]:[Schooling]])</f>
        <v>1</v>
      </c>
    </row>
    <row r="1533" spans="1:23" x14ac:dyDescent="0.25">
      <c r="A1533" t="s">
        <v>553</v>
      </c>
      <c r="B1533">
        <v>2006</v>
      </c>
      <c r="C1533" t="s">
        <v>463</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Data_Completeness(LifeExpectancyData[[#This Row],[Life expectancy]:[Schooling]])</f>
        <v>1</v>
      </c>
    </row>
    <row r="1534" spans="1:23" x14ac:dyDescent="0.25">
      <c r="A1534" t="s">
        <v>553</v>
      </c>
      <c r="B1534">
        <v>2005</v>
      </c>
      <c r="C1534" t="s">
        <v>463</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Data_Completeness(LifeExpectancyData[[#This Row],[Life expectancy]:[Schooling]])</f>
        <v>1</v>
      </c>
    </row>
    <row r="1535" spans="1:23" x14ac:dyDescent="0.25">
      <c r="A1535" t="s">
        <v>553</v>
      </c>
      <c r="B1535">
        <v>2004</v>
      </c>
      <c r="C1535" t="s">
        <v>463</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Data_Completeness(LifeExpectancyData[[#This Row],[Life expectancy]:[Schooling]])</f>
        <v>1</v>
      </c>
    </row>
    <row r="1536" spans="1:23" x14ac:dyDescent="0.25">
      <c r="A1536" t="s">
        <v>553</v>
      </c>
      <c r="B1536">
        <v>2003</v>
      </c>
      <c r="C1536" t="s">
        <v>463</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Data_Completeness(LifeExpectancyData[[#This Row],[Life expectancy]:[Schooling]])</f>
        <v>1</v>
      </c>
    </row>
    <row r="1537" spans="1:23" x14ac:dyDescent="0.25">
      <c r="A1537" t="s">
        <v>553</v>
      </c>
      <c r="B1537">
        <v>2002</v>
      </c>
      <c r="C1537" t="s">
        <v>463</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Data_Completeness(LifeExpectancyData[[#This Row],[Life expectancy]:[Schooling]])</f>
        <v>1</v>
      </c>
    </row>
    <row r="1538" spans="1:23" x14ac:dyDescent="0.25">
      <c r="A1538" t="s">
        <v>553</v>
      </c>
      <c r="B1538">
        <v>2001</v>
      </c>
      <c r="C1538" t="s">
        <v>463</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Data_Completeness(LifeExpectancyData[[#This Row],[Life expectancy]:[Schooling]])</f>
        <v>1</v>
      </c>
    </row>
    <row r="1539" spans="1:23" x14ac:dyDescent="0.25">
      <c r="A1539" t="s">
        <v>553</v>
      </c>
      <c r="B1539">
        <v>2000</v>
      </c>
      <c r="C1539" t="s">
        <v>463</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Data_Completeness(LifeExpectancyData[[#This Row],[Life expectancy]:[Schooling]])</f>
        <v>1</v>
      </c>
    </row>
    <row r="1540" spans="1:23" x14ac:dyDescent="0.25">
      <c r="A1540" t="s">
        <v>554</v>
      </c>
      <c r="B1540">
        <v>2015</v>
      </c>
      <c r="C1540" t="s">
        <v>463</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Data_Completeness(LifeExpectancyData[[#This Row],[Life expectancy]:[Schooling]])</f>
        <v>0</v>
      </c>
    </row>
    <row r="1541" spans="1:23" x14ac:dyDescent="0.25">
      <c r="A1541" t="s">
        <v>554</v>
      </c>
      <c r="B1541">
        <v>2014</v>
      </c>
      <c r="C1541" t="s">
        <v>463</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Data_Completeness(LifeExpectancyData[[#This Row],[Life expectancy]:[Schooling]])</f>
        <v>1</v>
      </c>
    </row>
    <row r="1542" spans="1:23" x14ac:dyDescent="0.25">
      <c r="A1542" t="s">
        <v>554</v>
      </c>
      <c r="B1542">
        <v>2013</v>
      </c>
      <c r="C1542" t="s">
        <v>463</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Data_Completeness(LifeExpectancyData[[#This Row],[Life expectancy]:[Schooling]])</f>
        <v>1</v>
      </c>
    </row>
    <row r="1543" spans="1:23" x14ac:dyDescent="0.25">
      <c r="A1543" t="s">
        <v>554</v>
      </c>
      <c r="B1543">
        <v>2012</v>
      </c>
      <c r="C1543" t="s">
        <v>463</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Data_Completeness(LifeExpectancyData[[#This Row],[Life expectancy]:[Schooling]])</f>
        <v>1</v>
      </c>
    </row>
    <row r="1544" spans="1:23" x14ac:dyDescent="0.25">
      <c r="A1544" t="s">
        <v>554</v>
      </c>
      <c r="B1544">
        <v>2011</v>
      </c>
      <c r="C1544" t="s">
        <v>463</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Data_Completeness(LifeExpectancyData[[#This Row],[Life expectancy]:[Schooling]])</f>
        <v>1</v>
      </c>
    </row>
    <row r="1545" spans="1:23" x14ac:dyDescent="0.25">
      <c r="A1545" t="s">
        <v>554</v>
      </c>
      <c r="B1545">
        <v>2010</v>
      </c>
      <c r="C1545" t="s">
        <v>463</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Data_Completeness(LifeExpectancyData[[#This Row],[Life expectancy]:[Schooling]])</f>
        <v>1</v>
      </c>
    </row>
    <row r="1546" spans="1:23" x14ac:dyDescent="0.25">
      <c r="A1546" t="s">
        <v>554</v>
      </c>
      <c r="B1546">
        <v>2009</v>
      </c>
      <c r="C1546" t="s">
        <v>463</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Data_Completeness(LifeExpectancyData[[#This Row],[Life expectancy]:[Schooling]])</f>
        <v>1</v>
      </c>
    </row>
    <row r="1547" spans="1:23" x14ac:dyDescent="0.25">
      <c r="A1547" t="s">
        <v>554</v>
      </c>
      <c r="B1547">
        <v>2008</v>
      </c>
      <c r="C1547" t="s">
        <v>463</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Data_Completeness(LifeExpectancyData[[#This Row],[Life expectancy]:[Schooling]])</f>
        <v>1</v>
      </c>
    </row>
    <row r="1548" spans="1:23" x14ac:dyDescent="0.25">
      <c r="A1548" t="s">
        <v>554</v>
      </c>
      <c r="B1548">
        <v>2007</v>
      </c>
      <c r="C1548" t="s">
        <v>463</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Data_Completeness(LifeExpectancyData[[#This Row],[Life expectancy]:[Schooling]])</f>
        <v>1</v>
      </c>
    </row>
    <row r="1549" spans="1:23" x14ac:dyDescent="0.25">
      <c r="A1549" t="s">
        <v>554</v>
      </c>
      <c r="B1549">
        <v>2006</v>
      </c>
      <c r="C1549" t="s">
        <v>463</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Data_Completeness(LifeExpectancyData[[#This Row],[Life expectancy]:[Schooling]])</f>
        <v>1</v>
      </c>
    </row>
    <row r="1550" spans="1:23" x14ac:dyDescent="0.25">
      <c r="A1550" t="s">
        <v>554</v>
      </c>
      <c r="B1550">
        <v>2005</v>
      </c>
      <c r="C1550" t="s">
        <v>463</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Data_Completeness(LifeExpectancyData[[#This Row],[Life expectancy]:[Schooling]])</f>
        <v>1</v>
      </c>
    </row>
    <row r="1551" spans="1:23" x14ac:dyDescent="0.25">
      <c r="A1551" t="s">
        <v>554</v>
      </c>
      <c r="B1551">
        <v>2004</v>
      </c>
      <c r="C1551" t="s">
        <v>463</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Data_Completeness(LifeExpectancyData[[#This Row],[Life expectancy]:[Schooling]])</f>
        <v>1</v>
      </c>
    </row>
    <row r="1552" spans="1:23" x14ac:dyDescent="0.25">
      <c r="A1552" t="s">
        <v>554</v>
      </c>
      <c r="B1552">
        <v>2003</v>
      </c>
      <c r="C1552" t="s">
        <v>463</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Data_Completeness(LifeExpectancyData[[#This Row],[Life expectancy]:[Schooling]])</f>
        <v>1</v>
      </c>
    </row>
    <row r="1553" spans="1:23" x14ac:dyDescent="0.25">
      <c r="A1553" t="s">
        <v>554</v>
      </c>
      <c r="B1553">
        <v>2002</v>
      </c>
      <c r="C1553" t="s">
        <v>463</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Data_Completeness(LifeExpectancyData[[#This Row],[Life expectancy]:[Schooling]])</f>
        <v>1</v>
      </c>
    </row>
    <row r="1554" spans="1:23" x14ac:dyDescent="0.25">
      <c r="A1554" t="s">
        <v>554</v>
      </c>
      <c r="B1554">
        <v>2001</v>
      </c>
      <c r="C1554" t="s">
        <v>463</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Data_Completeness(LifeExpectancyData[[#This Row],[Life expectancy]:[Schooling]])</f>
        <v>1</v>
      </c>
    </row>
    <row r="1555" spans="1:23" x14ac:dyDescent="0.25">
      <c r="A1555" t="s">
        <v>554</v>
      </c>
      <c r="B1555">
        <v>2000</v>
      </c>
      <c r="C1555" t="s">
        <v>463</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Data_Completeness(LifeExpectancyData[[#This Row],[Life expectancy]:[Schooling]])</f>
        <v>1</v>
      </c>
    </row>
    <row r="1556" spans="1:23" x14ac:dyDescent="0.25">
      <c r="A1556" t="s">
        <v>555</v>
      </c>
      <c r="B1556">
        <v>2015</v>
      </c>
      <c r="C1556" t="s">
        <v>455</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Data_Completeness(LifeExpectancyData[[#This Row],[Life expectancy]:[Schooling]])</f>
        <v>0</v>
      </c>
    </row>
    <row r="1557" spans="1:23" x14ac:dyDescent="0.25">
      <c r="A1557" t="s">
        <v>555</v>
      </c>
      <c r="B1557">
        <v>2014</v>
      </c>
      <c r="C1557" t="s">
        <v>455</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Data_Completeness(LifeExpectancyData[[#This Row],[Life expectancy]:[Schooling]])</f>
        <v>1</v>
      </c>
    </row>
    <row r="1558" spans="1:23" x14ac:dyDescent="0.25">
      <c r="A1558" t="s">
        <v>555</v>
      </c>
      <c r="B1558">
        <v>2013</v>
      </c>
      <c r="C1558" t="s">
        <v>455</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Data_Completeness(LifeExpectancyData[[#This Row],[Life expectancy]:[Schooling]])</f>
        <v>1</v>
      </c>
    </row>
    <row r="1559" spans="1:23" x14ac:dyDescent="0.25">
      <c r="A1559" t="s">
        <v>555</v>
      </c>
      <c r="B1559">
        <v>2012</v>
      </c>
      <c r="C1559" t="s">
        <v>455</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Data_Completeness(LifeExpectancyData[[#This Row],[Life expectancy]:[Schooling]])</f>
        <v>1</v>
      </c>
    </row>
    <row r="1560" spans="1:23" x14ac:dyDescent="0.25">
      <c r="A1560" t="s">
        <v>555</v>
      </c>
      <c r="B1560">
        <v>2011</v>
      </c>
      <c r="C1560" t="s">
        <v>455</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Data_Completeness(LifeExpectancyData[[#This Row],[Life expectancy]:[Schooling]])</f>
        <v>1</v>
      </c>
    </row>
    <row r="1561" spans="1:23" x14ac:dyDescent="0.25">
      <c r="A1561" t="s">
        <v>555</v>
      </c>
      <c r="B1561">
        <v>2010</v>
      </c>
      <c r="C1561" t="s">
        <v>455</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Data_Completeness(LifeExpectancyData[[#This Row],[Life expectancy]:[Schooling]])</f>
        <v>1</v>
      </c>
    </row>
    <row r="1562" spans="1:23" x14ac:dyDescent="0.25">
      <c r="A1562" t="s">
        <v>555</v>
      </c>
      <c r="B1562">
        <v>2009</v>
      </c>
      <c r="C1562" t="s">
        <v>455</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Data_Completeness(LifeExpectancyData[[#This Row],[Life expectancy]:[Schooling]])</f>
        <v>1</v>
      </c>
    </row>
    <row r="1563" spans="1:23" x14ac:dyDescent="0.25">
      <c r="A1563" t="s">
        <v>555</v>
      </c>
      <c r="B1563">
        <v>2008</v>
      </c>
      <c r="C1563" t="s">
        <v>455</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Data_Completeness(LifeExpectancyData[[#This Row],[Life expectancy]:[Schooling]])</f>
        <v>1</v>
      </c>
    </row>
    <row r="1564" spans="1:23" x14ac:dyDescent="0.25">
      <c r="A1564" t="s">
        <v>555</v>
      </c>
      <c r="B1564">
        <v>2007</v>
      </c>
      <c r="C1564" t="s">
        <v>455</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Data_Completeness(LifeExpectancyData[[#This Row],[Life expectancy]:[Schooling]])</f>
        <v>1</v>
      </c>
    </row>
    <row r="1565" spans="1:23" x14ac:dyDescent="0.25">
      <c r="A1565" t="s">
        <v>555</v>
      </c>
      <c r="B1565">
        <v>2006</v>
      </c>
      <c r="C1565" t="s">
        <v>455</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Data_Completeness(LifeExpectancyData[[#This Row],[Life expectancy]:[Schooling]])</f>
        <v>1</v>
      </c>
    </row>
    <row r="1566" spans="1:23" x14ac:dyDescent="0.25">
      <c r="A1566" t="s">
        <v>555</v>
      </c>
      <c r="B1566">
        <v>2005</v>
      </c>
      <c r="C1566" t="s">
        <v>455</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Data_Completeness(LifeExpectancyData[[#This Row],[Life expectancy]:[Schooling]])</f>
        <v>1</v>
      </c>
    </row>
    <row r="1567" spans="1:23" x14ac:dyDescent="0.25">
      <c r="A1567" t="s">
        <v>555</v>
      </c>
      <c r="B1567">
        <v>2004</v>
      </c>
      <c r="C1567" t="s">
        <v>455</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Data_Completeness(LifeExpectancyData[[#This Row],[Life expectancy]:[Schooling]])</f>
        <v>1</v>
      </c>
    </row>
    <row r="1568" spans="1:23" x14ac:dyDescent="0.25">
      <c r="A1568" t="s">
        <v>555</v>
      </c>
      <c r="B1568">
        <v>2003</v>
      </c>
      <c r="C1568" t="s">
        <v>455</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Data_Completeness(LifeExpectancyData[[#This Row],[Life expectancy]:[Schooling]])</f>
        <v>1</v>
      </c>
    </row>
    <row r="1569" spans="1:23" x14ac:dyDescent="0.25">
      <c r="A1569" t="s">
        <v>555</v>
      </c>
      <c r="B1569">
        <v>2002</v>
      </c>
      <c r="C1569" t="s">
        <v>455</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Data_Completeness(LifeExpectancyData[[#This Row],[Life expectancy]:[Schooling]])</f>
        <v>1</v>
      </c>
    </row>
    <row r="1570" spans="1:23" x14ac:dyDescent="0.25">
      <c r="A1570" t="s">
        <v>555</v>
      </c>
      <c r="B1570">
        <v>2001</v>
      </c>
      <c r="C1570" t="s">
        <v>455</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Data_Completeness(LifeExpectancyData[[#This Row],[Life expectancy]:[Schooling]])</f>
        <v>0</v>
      </c>
    </row>
    <row r="1571" spans="1:23" x14ac:dyDescent="0.25">
      <c r="A1571" t="s">
        <v>555</v>
      </c>
      <c r="B1571">
        <v>2000</v>
      </c>
      <c r="C1571" t="s">
        <v>455</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Data_Completeness(LifeExpectancyData[[#This Row],[Life expectancy]:[Schooling]])</f>
        <v>0</v>
      </c>
    </row>
    <row r="1572" spans="1:23" x14ac:dyDescent="0.25">
      <c r="A1572" t="s">
        <v>556</v>
      </c>
      <c r="B1572">
        <v>2015</v>
      </c>
      <c r="C1572" t="s">
        <v>455</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Data_Completeness(LifeExpectancyData[[#This Row],[Life expectancy]:[Schooling]])</f>
        <v>0</v>
      </c>
    </row>
    <row r="1573" spans="1:23" x14ac:dyDescent="0.25">
      <c r="A1573" t="s">
        <v>556</v>
      </c>
      <c r="B1573">
        <v>2014</v>
      </c>
      <c r="C1573" t="s">
        <v>455</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Data_Completeness(LifeExpectancyData[[#This Row],[Life expectancy]:[Schooling]])</f>
        <v>1</v>
      </c>
    </row>
    <row r="1574" spans="1:23" x14ac:dyDescent="0.25">
      <c r="A1574" t="s">
        <v>556</v>
      </c>
      <c r="B1574">
        <v>2013</v>
      </c>
      <c r="C1574" t="s">
        <v>455</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Data_Completeness(LifeExpectancyData[[#This Row],[Life expectancy]:[Schooling]])</f>
        <v>1</v>
      </c>
    </row>
    <row r="1575" spans="1:23" x14ac:dyDescent="0.25">
      <c r="A1575" t="s">
        <v>556</v>
      </c>
      <c r="B1575">
        <v>2012</v>
      </c>
      <c r="C1575" t="s">
        <v>455</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Data_Completeness(LifeExpectancyData[[#This Row],[Life expectancy]:[Schooling]])</f>
        <v>1</v>
      </c>
    </row>
    <row r="1576" spans="1:23" x14ac:dyDescent="0.25">
      <c r="A1576" t="s">
        <v>556</v>
      </c>
      <c r="B1576">
        <v>2011</v>
      </c>
      <c r="C1576" t="s">
        <v>455</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Data_Completeness(LifeExpectancyData[[#This Row],[Life expectancy]:[Schooling]])</f>
        <v>1</v>
      </c>
    </row>
    <row r="1577" spans="1:23" x14ac:dyDescent="0.25">
      <c r="A1577" t="s">
        <v>556</v>
      </c>
      <c r="B1577">
        <v>2010</v>
      </c>
      <c r="C1577" t="s">
        <v>455</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Data_Completeness(LifeExpectancyData[[#This Row],[Life expectancy]:[Schooling]])</f>
        <v>1</v>
      </c>
    </row>
    <row r="1578" spans="1:23" x14ac:dyDescent="0.25">
      <c r="A1578" t="s">
        <v>556</v>
      </c>
      <c r="B1578">
        <v>2009</v>
      </c>
      <c r="C1578" t="s">
        <v>455</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Data_Completeness(LifeExpectancyData[[#This Row],[Life expectancy]:[Schooling]])</f>
        <v>1</v>
      </c>
    </row>
    <row r="1579" spans="1:23" x14ac:dyDescent="0.25">
      <c r="A1579" t="s">
        <v>556</v>
      </c>
      <c r="B1579">
        <v>2008</v>
      </c>
      <c r="C1579" t="s">
        <v>455</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Data_Completeness(LifeExpectancyData[[#This Row],[Life expectancy]:[Schooling]])</f>
        <v>1</v>
      </c>
    </row>
    <row r="1580" spans="1:23" x14ac:dyDescent="0.25">
      <c r="A1580" t="s">
        <v>556</v>
      </c>
      <c r="B1580">
        <v>2007</v>
      </c>
      <c r="C1580" t="s">
        <v>455</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Data_Completeness(LifeExpectancyData[[#This Row],[Life expectancy]:[Schooling]])</f>
        <v>1</v>
      </c>
    </row>
    <row r="1581" spans="1:23" x14ac:dyDescent="0.25">
      <c r="A1581" t="s">
        <v>556</v>
      </c>
      <c r="B1581">
        <v>2006</v>
      </c>
      <c r="C1581" t="s">
        <v>455</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Data_Completeness(LifeExpectancyData[[#This Row],[Life expectancy]:[Schooling]])</f>
        <v>1</v>
      </c>
    </row>
    <row r="1582" spans="1:23" x14ac:dyDescent="0.25">
      <c r="A1582" t="s">
        <v>556</v>
      </c>
      <c r="B1582">
        <v>2005</v>
      </c>
      <c r="C1582" t="s">
        <v>455</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Data_Completeness(LifeExpectancyData[[#This Row],[Life expectancy]:[Schooling]])</f>
        <v>1</v>
      </c>
    </row>
    <row r="1583" spans="1:23" x14ac:dyDescent="0.25">
      <c r="A1583" t="s">
        <v>556</v>
      </c>
      <c r="B1583">
        <v>2004</v>
      </c>
      <c r="C1583" t="s">
        <v>455</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Data_Completeness(LifeExpectancyData[[#This Row],[Life expectancy]:[Schooling]])</f>
        <v>1</v>
      </c>
    </row>
    <row r="1584" spans="1:23" x14ac:dyDescent="0.25">
      <c r="A1584" t="s">
        <v>556</v>
      </c>
      <c r="B1584">
        <v>2003</v>
      </c>
      <c r="C1584" t="s">
        <v>455</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Data_Completeness(LifeExpectancyData[[#This Row],[Life expectancy]:[Schooling]])</f>
        <v>1</v>
      </c>
    </row>
    <row r="1585" spans="1:23" x14ac:dyDescent="0.25">
      <c r="A1585" t="s">
        <v>556</v>
      </c>
      <c r="B1585">
        <v>2002</v>
      </c>
      <c r="C1585" t="s">
        <v>455</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Data_Completeness(LifeExpectancyData[[#This Row],[Life expectancy]:[Schooling]])</f>
        <v>1</v>
      </c>
    </row>
    <row r="1586" spans="1:23" x14ac:dyDescent="0.25">
      <c r="A1586" t="s">
        <v>556</v>
      </c>
      <c r="B1586">
        <v>2001</v>
      </c>
      <c r="C1586" t="s">
        <v>455</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Data_Completeness(LifeExpectancyData[[#This Row],[Life expectancy]:[Schooling]])</f>
        <v>0</v>
      </c>
    </row>
    <row r="1587" spans="1:23" x14ac:dyDescent="0.25">
      <c r="A1587" t="s">
        <v>556</v>
      </c>
      <c r="B1587">
        <v>2000</v>
      </c>
      <c r="C1587" t="s">
        <v>455</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Data_Completeness(LifeExpectancyData[[#This Row],[Life expectancy]:[Schooling]])</f>
        <v>0</v>
      </c>
    </row>
    <row r="1588" spans="1:23" x14ac:dyDescent="0.25">
      <c r="A1588" t="s">
        <v>557</v>
      </c>
      <c r="B1588">
        <v>2015</v>
      </c>
      <c r="C1588" t="s">
        <v>455</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Data_Completeness(LifeExpectancyData[[#This Row],[Life expectancy]:[Schooling]])</f>
        <v>0</v>
      </c>
    </row>
    <row r="1589" spans="1:23" x14ac:dyDescent="0.25">
      <c r="A1589" t="s">
        <v>557</v>
      </c>
      <c r="B1589">
        <v>2014</v>
      </c>
      <c r="C1589" t="s">
        <v>455</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Data_Completeness(LifeExpectancyData[[#This Row],[Life expectancy]:[Schooling]])</f>
        <v>1</v>
      </c>
    </row>
    <row r="1590" spans="1:23" x14ac:dyDescent="0.25">
      <c r="A1590" t="s">
        <v>557</v>
      </c>
      <c r="B1590">
        <v>2013</v>
      </c>
      <c r="C1590" t="s">
        <v>455</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Data_Completeness(LifeExpectancyData[[#This Row],[Life expectancy]:[Schooling]])</f>
        <v>1</v>
      </c>
    </row>
    <row r="1591" spans="1:23" x14ac:dyDescent="0.25">
      <c r="A1591" t="s">
        <v>557</v>
      </c>
      <c r="B1591">
        <v>2012</v>
      </c>
      <c r="C1591" t="s">
        <v>455</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Data_Completeness(LifeExpectancyData[[#This Row],[Life expectancy]:[Schooling]])</f>
        <v>1</v>
      </c>
    </row>
    <row r="1592" spans="1:23" x14ac:dyDescent="0.25">
      <c r="A1592" t="s">
        <v>557</v>
      </c>
      <c r="B1592">
        <v>2011</v>
      </c>
      <c r="C1592" t="s">
        <v>455</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Data_Completeness(LifeExpectancyData[[#This Row],[Life expectancy]:[Schooling]])</f>
        <v>1</v>
      </c>
    </row>
    <row r="1593" spans="1:23" x14ac:dyDescent="0.25">
      <c r="A1593" t="s">
        <v>557</v>
      </c>
      <c r="B1593">
        <v>2010</v>
      </c>
      <c r="C1593" t="s">
        <v>455</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Data_Completeness(LifeExpectancyData[[#This Row],[Life expectancy]:[Schooling]])</f>
        <v>1</v>
      </c>
    </row>
    <row r="1594" spans="1:23" x14ac:dyDescent="0.25">
      <c r="A1594" t="s">
        <v>557</v>
      </c>
      <c r="B1594">
        <v>2009</v>
      </c>
      <c r="C1594" t="s">
        <v>455</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Data_Completeness(LifeExpectancyData[[#This Row],[Life expectancy]:[Schooling]])</f>
        <v>1</v>
      </c>
    </row>
    <row r="1595" spans="1:23" x14ac:dyDescent="0.25">
      <c r="A1595" t="s">
        <v>557</v>
      </c>
      <c r="B1595">
        <v>2008</v>
      </c>
      <c r="C1595" t="s">
        <v>455</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Data_Completeness(LifeExpectancyData[[#This Row],[Life expectancy]:[Schooling]])</f>
        <v>1</v>
      </c>
    </row>
    <row r="1596" spans="1:23" x14ac:dyDescent="0.25">
      <c r="A1596" t="s">
        <v>557</v>
      </c>
      <c r="B1596">
        <v>2007</v>
      </c>
      <c r="C1596" t="s">
        <v>455</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Data_Completeness(LifeExpectancyData[[#This Row],[Life expectancy]:[Schooling]])</f>
        <v>1</v>
      </c>
    </row>
    <row r="1597" spans="1:23" x14ac:dyDescent="0.25">
      <c r="A1597" t="s">
        <v>557</v>
      </c>
      <c r="B1597">
        <v>2006</v>
      </c>
      <c r="C1597" t="s">
        <v>455</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Data_Completeness(LifeExpectancyData[[#This Row],[Life expectancy]:[Schooling]])</f>
        <v>1</v>
      </c>
    </row>
    <row r="1598" spans="1:23" x14ac:dyDescent="0.25">
      <c r="A1598" t="s">
        <v>557</v>
      </c>
      <c r="B1598">
        <v>2005</v>
      </c>
      <c r="C1598" t="s">
        <v>455</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Data_Completeness(LifeExpectancyData[[#This Row],[Life expectancy]:[Schooling]])</f>
        <v>1</v>
      </c>
    </row>
    <row r="1599" spans="1:23" x14ac:dyDescent="0.25">
      <c r="A1599" t="s">
        <v>557</v>
      </c>
      <c r="B1599">
        <v>2004</v>
      </c>
      <c r="C1599" t="s">
        <v>455</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Data_Completeness(LifeExpectancyData[[#This Row],[Life expectancy]:[Schooling]])</f>
        <v>1</v>
      </c>
    </row>
    <row r="1600" spans="1:23" x14ac:dyDescent="0.25">
      <c r="A1600" t="s">
        <v>557</v>
      </c>
      <c r="B1600">
        <v>2003</v>
      </c>
      <c r="C1600" t="s">
        <v>455</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Data_Completeness(LifeExpectancyData[[#This Row],[Life expectancy]:[Schooling]])</f>
        <v>1</v>
      </c>
    </row>
    <row r="1601" spans="1:23" x14ac:dyDescent="0.25">
      <c r="A1601" t="s">
        <v>557</v>
      </c>
      <c r="B1601">
        <v>2002</v>
      </c>
      <c r="C1601" t="s">
        <v>455</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Data_Completeness(LifeExpectancyData[[#This Row],[Life expectancy]:[Schooling]])</f>
        <v>1</v>
      </c>
    </row>
    <row r="1602" spans="1:23" x14ac:dyDescent="0.25">
      <c r="A1602" t="s">
        <v>557</v>
      </c>
      <c r="B1602">
        <v>2001</v>
      </c>
      <c r="C1602" t="s">
        <v>455</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Data_Completeness(LifeExpectancyData[[#This Row],[Life expectancy]:[Schooling]])</f>
        <v>1</v>
      </c>
    </row>
    <row r="1603" spans="1:23" x14ac:dyDescent="0.25">
      <c r="A1603" t="s">
        <v>557</v>
      </c>
      <c r="B1603">
        <v>2000</v>
      </c>
      <c r="C1603" t="s">
        <v>455</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Data_Completeness(LifeExpectancyData[[#This Row],[Life expectancy]:[Schooling]])</f>
        <v>1</v>
      </c>
    </row>
    <row r="1604" spans="1:23" x14ac:dyDescent="0.25">
      <c r="A1604" t="s">
        <v>558</v>
      </c>
      <c r="B1604">
        <v>2015</v>
      </c>
      <c r="C1604" t="s">
        <v>455</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Data_Completeness(LifeExpectancyData[[#This Row],[Life expectancy]:[Schooling]])</f>
        <v>0</v>
      </c>
    </row>
    <row r="1605" spans="1:23" x14ac:dyDescent="0.25">
      <c r="A1605" t="s">
        <v>558</v>
      </c>
      <c r="B1605">
        <v>2014</v>
      </c>
      <c r="C1605" t="s">
        <v>455</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Data_Completeness(LifeExpectancyData[[#This Row],[Life expectancy]:[Schooling]])</f>
        <v>1</v>
      </c>
    </row>
    <row r="1606" spans="1:23" x14ac:dyDescent="0.25">
      <c r="A1606" t="s">
        <v>558</v>
      </c>
      <c r="B1606">
        <v>2013</v>
      </c>
      <c r="C1606" t="s">
        <v>455</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Data_Completeness(LifeExpectancyData[[#This Row],[Life expectancy]:[Schooling]])</f>
        <v>1</v>
      </c>
    </row>
    <row r="1607" spans="1:23" x14ac:dyDescent="0.25">
      <c r="A1607" t="s">
        <v>558</v>
      </c>
      <c r="B1607">
        <v>2012</v>
      </c>
      <c r="C1607" t="s">
        <v>455</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Data_Completeness(LifeExpectancyData[[#This Row],[Life expectancy]:[Schooling]])</f>
        <v>1</v>
      </c>
    </row>
    <row r="1608" spans="1:23" x14ac:dyDescent="0.25">
      <c r="A1608" t="s">
        <v>558</v>
      </c>
      <c r="B1608">
        <v>2011</v>
      </c>
      <c r="C1608" t="s">
        <v>455</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Data_Completeness(LifeExpectancyData[[#This Row],[Life expectancy]:[Schooling]])</f>
        <v>1</v>
      </c>
    </row>
    <row r="1609" spans="1:23" x14ac:dyDescent="0.25">
      <c r="A1609" t="s">
        <v>558</v>
      </c>
      <c r="B1609">
        <v>2010</v>
      </c>
      <c r="C1609" t="s">
        <v>455</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Data_Completeness(LifeExpectancyData[[#This Row],[Life expectancy]:[Schooling]])</f>
        <v>1</v>
      </c>
    </row>
    <row r="1610" spans="1:23" x14ac:dyDescent="0.25">
      <c r="A1610" t="s">
        <v>558</v>
      </c>
      <c r="B1610">
        <v>2009</v>
      </c>
      <c r="C1610" t="s">
        <v>455</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Data_Completeness(LifeExpectancyData[[#This Row],[Life expectancy]:[Schooling]])</f>
        <v>1</v>
      </c>
    </row>
    <row r="1611" spans="1:23" x14ac:dyDescent="0.25">
      <c r="A1611" t="s">
        <v>558</v>
      </c>
      <c r="B1611">
        <v>2008</v>
      </c>
      <c r="C1611" t="s">
        <v>455</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Data_Completeness(LifeExpectancyData[[#This Row],[Life expectancy]:[Schooling]])</f>
        <v>1</v>
      </c>
    </row>
    <row r="1612" spans="1:23" x14ac:dyDescent="0.25">
      <c r="A1612" t="s">
        <v>558</v>
      </c>
      <c r="B1612">
        <v>2007</v>
      </c>
      <c r="C1612" t="s">
        <v>455</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Data_Completeness(LifeExpectancyData[[#This Row],[Life expectancy]:[Schooling]])</f>
        <v>1</v>
      </c>
    </row>
    <row r="1613" spans="1:23" x14ac:dyDescent="0.25">
      <c r="A1613" t="s">
        <v>558</v>
      </c>
      <c r="B1613">
        <v>2006</v>
      </c>
      <c r="C1613" t="s">
        <v>455</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Data_Completeness(LifeExpectancyData[[#This Row],[Life expectancy]:[Schooling]])</f>
        <v>1</v>
      </c>
    </row>
    <row r="1614" spans="1:23" x14ac:dyDescent="0.25">
      <c r="A1614" t="s">
        <v>558</v>
      </c>
      <c r="B1614">
        <v>2005</v>
      </c>
      <c r="C1614" t="s">
        <v>455</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Data_Completeness(LifeExpectancyData[[#This Row],[Life expectancy]:[Schooling]])</f>
        <v>1</v>
      </c>
    </row>
    <row r="1615" spans="1:23" x14ac:dyDescent="0.25">
      <c r="A1615" t="s">
        <v>558</v>
      </c>
      <c r="B1615">
        <v>2004</v>
      </c>
      <c r="C1615" t="s">
        <v>455</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Data_Completeness(LifeExpectancyData[[#This Row],[Life expectancy]:[Schooling]])</f>
        <v>1</v>
      </c>
    </row>
    <row r="1616" spans="1:23" x14ac:dyDescent="0.25">
      <c r="A1616" t="s">
        <v>558</v>
      </c>
      <c r="B1616">
        <v>2003</v>
      </c>
      <c r="C1616" t="s">
        <v>455</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Data_Completeness(LifeExpectancyData[[#This Row],[Life expectancy]:[Schooling]])</f>
        <v>1</v>
      </c>
    </row>
    <row r="1617" spans="1:23" x14ac:dyDescent="0.25">
      <c r="A1617" t="s">
        <v>558</v>
      </c>
      <c r="B1617">
        <v>2002</v>
      </c>
      <c r="C1617" t="s">
        <v>455</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Data_Completeness(LifeExpectancyData[[#This Row],[Life expectancy]:[Schooling]])</f>
        <v>1</v>
      </c>
    </row>
    <row r="1618" spans="1:23" x14ac:dyDescent="0.25">
      <c r="A1618" t="s">
        <v>558</v>
      </c>
      <c r="B1618">
        <v>2001</v>
      </c>
      <c r="C1618" t="s">
        <v>455</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Data_Completeness(LifeExpectancyData[[#This Row],[Life expectancy]:[Schooling]])</f>
        <v>1</v>
      </c>
    </row>
    <row r="1619" spans="1:23" x14ac:dyDescent="0.25">
      <c r="A1619" t="s">
        <v>558</v>
      </c>
      <c r="B1619">
        <v>2000</v>
      </c>
      <c r="C1619" t="s">
        <v>455</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Data_Completeness(LifeExpectancyData[[#This Row],[Life expectancy]:[Schooling]])</f>
        <v>1</v>
      </c>
    </row>
    <row r="1620" spans="1:23" x14ac:dyDescent="0.25">
      <c r="A1620" t="s">
        <v>559</v>
      </c>
      <c r="B1620">
        <v>2015</v>
      </c>
      <c r="C1620" t="s">
        <v>455</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Data_Completeness(LifeExpectancyData[[#This Row],[Life expectancy]:[Schooling]])</f>
        <v>0</v>
      </c>
    </row>
    <row r="1621" spans="1:23" x14ac:dyDescent="0.25">
      <c r="A1621" t="s">
        <v>559</v>
      </c>
      <c r="B1621">
        <v>2014</v>
      </c>
      <c r="C1621" t="s">
        <v>455</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Data_Completeness(LifeExpectancyData[[#This Row],[Life expectancy]:[Schooling]])</f>
        <v>1</v>
      </c>
    </row>
    <row r="1622" spans="1:23" x14ac:dyDescent="0.25">
      <c r="A1622" t="s">
        <v>559</v>
      </c>
      <c r="B1622">
        <v>2013</v>
      </c>
      <c r="C1622" t="s">
        <v>455</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Data_Completeness(LifeExpectancyData[[#This Row],[Life expectancy]:[Schooling]])</f>
        <v>1</v>
      </c>
    </row>
    <row r="1623" spans="1:23" x14ac:dyDescent="0.25">
      <c r="A1623" t="s">
        <v>559</v>
      </c>
      <c r="B1623">
        <v>2012</v>
      </c>
      <c r="C1623" t="s">
        <v>455</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Data_Completeness(LifeExpectancyData[[#This Row],[Life expectancy]:[Schooling]])</f>
        <v>1</v>
      </c>
    </row>
    <row r="1624" spans="1:23" x14ac:dyDescent="0.25">
      <c r="A1624" t="s">
        <v>559</v>
      </c>
      <c r="B1624">
        <v>2011</v>
      </c>
      <c r="C1624" t="s">
        <v>455</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Data_Completeness(LifeExpectancyData[[#This Row],[Life expectancy]:[Schooling]])</f>
        <v>1</v>
      </c>
    </row>
    <row r="1625" spans="1:23" x14ac:dyDescent="0.25">
      <c r="A1625" t="s">
        <v>559</v>
      </c>
      <c r="B1625">
        <v>2010</v>
      </c>
      <c r="C1625" t="s">
        <v>455</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Data_Completeness(LifeExpectancyData[[#This Row],[Life expectancy]:[Schooling]])</f>
        <v>1</v>
      </c>
    </row>
    <row r="1626" spans="1:23" x14ac:dyDescent="0.25">
      <c r="A1626" t="s">
        <v>559</v>
      </c>
      <c r="B1626">
        <v>2009</v>
      </c>
      <c r="C1626" t="s">
        <v>455</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Data_Completeness(LifeExpectancyData[[#This Row],[Life expectancy]:[Schooling]])</f>
        <v>1</v>
      </c>
    </row>
    <row r="1627" spans="1:23" x14ac:dyDescent="0.25">
      <c r="A1627" t="s">
        <v>559</v>
      </c>
      <c r="B1627">
        <v>2008</v>
      </c>
      <c r="C1627" t="s">
        <v>455</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Data_Completeness(LifeExpectancyData[[#This Row],[Life expectancy]:[Schooling]])</f>
        <v>1</v>
      </c>
    </row>
    <row r="1628" spans="1:23" x14ac:dyDescent="0.25">
      <c r="A1628" t="s">
        <v>559</v>
      </c>
      <c r="B1628">
        <v>2007</v>
      </c>
      <c r="C1628" t="s">
        <v>455</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Data_Completeness(LifeExpectancyData[[#This Row],[Life expectancy]:[Schooling]])</f>
        <v>1</v>
      </c>
    </row>
    <row r="1629" spans="1:23" x14ac:dyDescent="0.25">
      <c r="A1629" t="s">
        <v>559</v>
      </c>
      <c r="B1629">
        <v>2006</v>
      </c>
      <c r="C1629" t="s">
        <v>455</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Data_Completeness(LifeExpectancyData[[#This Row],[Life expectancy]:[Schooling]])</f>
        <v>1</v>
      </c>
    </row>
    <row r="1630" spans="1:23" x14ac:dyDescent="0.25">
      <c r="A1630" t="s">
        <v>559</v>
      </c>
      <c r="B1630">
        <v>2005</v>
      </c>
      <c r="C1630" t="s">
        <v>455</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Data_Completeness(LifeExpectancyData[[#This Row],[Life expectancy]:[Schooling]])</f>
        <v>1</v>
      </c>
    </row>
    <row r="1631" spans="1:23" x14ac:dyDescent="0.25">
      <c r="A1631" t="s">
        <v>559</v>
      </c>
      <c r="B1631">
        <v>2004</v>
      </c>
      <c r="C1631" t="s">
        <v>455</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Data_Completeness(LifeExpectancyData[[#This Row],[Life expectancy]:[Schooling]])</f>
        <v>1</v>
      </c>
    </row>
    <row r="1632" spans="1:23" x14ac:dyDescent="0.25">
      <c r="A1632" t="s">
        <v>559</v>
      </c>
      <c r="B1632">
        <v>2003</v>
      </c>
      <c r="C1632" t="s">
        <v>455</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Data_Completeness(LifeExpectancyData[[#This Row],[Life expectancy]:[Schooling]])</f>
        <v>1</v>
      </c>
    </row>
    <row r="1633" spans="1:23" x14ac:dyDescent="0.25">
      <c r="A1633" t="s">
        <v>559</v>
      </c>
      <c r="B1633">
        <v>2002</v>
      </c>
      <c r="C1633" t="s">
        <v>455</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Data_Completeness(LifeExpectancyData[[#This Row],[Life expectancy]:[Schooling]])</f>
        <v>0</v>
      </c>
    </row>
    <row r="1634" spans="1:23" x14ac:dyDescent="0.25">
      <c r="A1634" t="s">
        <v>559</v>
      </c>
      <c r="B1634">
        <v>2001</v>
      </c>
      <c r="C1634" t="s">
        <v>455</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Data_Completeness(LifeExpectancyData[[#This Row],[Life expectancy]:[Schooling]])</f>
        <v>0</v>
      </c>
    </row>
    <row r="1635" spans="1:23" x14ac:dyDescent="0.25">
      <c r="A1635" t="s">
        <v>559</v>
      </c>
      <c r="B1635">
        <v>2000</v>
      </c>
      <c r="C1635" t="s">
        <v>455</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Data_Completeness(LifeExpectancyData[[#This Row],[Life expectancy]:[Schooling]])</f>
        <v>0</v>
      </c>
    </row>
    <row r="1636" spans="1:23" x14ac:dyDescent="0.25">
      <c r="A1636" t="s">
        <v>560</v>
      </c>
      <c r="B1636">
        <v>2015</v>
      </c>
      <c r="C1636" t="s">
        <v>463</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Data_Completeness(LifeExpectancyData[[#This Row],[Life expectancy]:[Schooling]])</f>
        <v>0</v>
      </c>
    </row>
    <row r="1637" spans="1:23" x14ac:dyDescent="0.25">
      <c r="A1637" t="s">
        <v>560</v>
      </c>
      <c r="B1637">
        <v>2014</v>
      </c>
      <c r="C1637" t="s">
        <v>463</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Data_Completeness(LifeExpectancyData[[#This Row],[Life expectancy]:[Schooling]])</f>
        <v>1</v>
      </c>
    </row>
    <row r="1638" spans="1:23" x14ac:dyDescent="0.25">
      <c r="A1638" t="s">
        <v>560</v>
      </c>
      <c r="B1638">
        <v>2013</v>
      </c>
      <c r="C1638" t="s">
        <v>463</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Data_Completeness(LifeExpectancyData[[#This Row],[Life expectancy]:[Schooling]])</f>
        <v>1</v>
      </c>
    </row>
    <row r="1639" spans="1:23" x14ac:dyDescent="0.25">
      <c r="A1639" t="s">
        <v>560</v>
      </c>
      <c r="B1639">
        <v>2012</v>
      </c>
      <c r="C1639" t="s">
        <v>463</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Data_Completeness(LifeExpectancyData[[#This Row],[Life expectancy]:[Schooling]])</f>
        <v>1</v>
      </c>
    </row>
    <row r="1640" spans="1:23" x14ac:dyDescent="0.25">
      <c r="A1640" t="s">
        <v>560</v>
      </c>
      <c r="B1640">
        <v>2011</v>
      </c>
      <c r="C1640" t="s">
        <v>463</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Data_Completeness(LifeExpectancyData[[#This Row],[Life expectancy]:[Schooling]])</f>
        <v>1</v>
      </c>
    </row>
    <row r="1641" spans="1:23" x14ac:dyDescent="0.25">
      <c r="A1641" t="s">
        <v>560</v>
      </c>
      <c r="B1641">
        <v>2010</v>
      </c>
      <c r="C1641" t="s">
        <v>463</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Data_Completeness(LifeExpectancyData[[#This Row],[Life expectancy]:[Schooling]])</f>
        <v>1</v>
      </c>
    </row>
    <row r="1642" spans="1:23" x14ac:dyDescent="0.25">
      <c r="A1642" t="s">
        <v>560</v>
      </c>
      <c r="B1642">
        <v>2009</v>
      </c>
      <c r="C1642" t="s">
        <v>463</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Data_Completeness(LifeExpectancyData[[#This Row],[Life expectancy]:[Schooling]])</f>
        <v>1</v>
      </c>
    </row>
    <row r="1643" spans="1:23" x14ac:dyDescent="0.25">
      <c r="A1643" t="s">
        <v>560</v>
      </c>
      <c r="B1643">
        <v>2008</v>
      </c>
      <c r="C1643" t="s">
        <v>463</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Data_Completeness(LifeExpectancyData[[#This Row],[Life expectancy]:[Schooling]])</f>
        <v>1</v>
      </c>
    </row>
    <row r="1644" spans="1:23" x14ac:dyDescent="0.25">
      <c r="A1644" t="s">
        <v>560</v>
      </c>
      <c r="B1644">
        <v>2007</v>
      </c>
      <c r="C1644" t="s">
        <v>463</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Data_Completeness(LifeExpectancyData[[#This Row],[Life expectancy]:[Schooling]])</f>
        <v>1</v>
      </c>
    </row>
    <row r="1645" spans="1:23" x14ac:dyDescent="0.25">
      <c r="A1645" t="s">
        <v>560</v>
      </c>
      <c r="B1645">
        <v>2006</v>
      </c>
      <c r="C1645" t="s">
        <v>463</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Data_Completeness(LifeExpectancyData[[#This Row],[Life expectancy]:[Schooling]])</f>
        <v>1</v>
      </c>
    </row>
    <row r="1646" spans="1:23" x14ac:dyDescent="0.25">
      <c r="A1646" t="s">
        <v>560</v>
      </c>
      <c r="B1646">
        <v>2005</v>
      </c>
      <c r="C1646" t="s">
        <v>463</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Data_Completeness(LifeExpectancyData[[#This Row],[Life expectancy]:[Schooling]])</f>
        <v>1</v>
      </c>
    </row>
    <row r="1647" spans="1:23" x14ac:dyDescent="0.25">
      <c r="A1647" t="s">
        <v>560</v>
      </c>
      <c r="B1647">
        <v>2004</v>
      </c>
      <c r="C1647" t="s">
        <v>463</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Data_Completeness(LifeExpectancyData[[#This Row],[Life expectancy]:[Schooling]])</f>
        <v>1</v>
      </c>
    </row>
    <row r="1648" spans="1:23" x14ac:dyDescent="0.25">
      <c r="A1648" t="s">
        <v>560</v>
      </c>
      <c r="B1648">
        <v>2003</v>
      </c>
      <c r="C1648" t="s">
        <v>463</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Data_Completeness(LifeExpectancyData[[#This Row],[Life expectancy]:[Schooling]])</f>
        <v>1</v>
      </c>
    </row>
    <row r="1649" spans="1:23" x14ac:dyDescent="0.25">
      <c r="A1649" t="s">
        <v>560</v>
      </c>
      <c r="B1649">
        <v>2002</v>
      </c>
      <c r="C1649" t="s">
        <v>463</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Data_Completeness(LifeExpectancyData[[#This Row],[Life expectancy]:[Schooling]])</f>
        <v>0</v>
      </c>
    </row>
    <row r="1650" spans="1:23" x14ac:dyDescent="0.25">
      <c r="A1650" t="s">
        <v>560</v>
      </c>
      <c r="B1650">
        <v>2001</v>
      </c>
      <c r="C1650" t="s">
        <v>463</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Data_Completeness(LifeExpectancyData[[#This Row],[Life expectancy]:[Schooling]])</f>
        <v>0</v>
      </c>
    </row>
    <row r="1651" spans="1:23" x14ac:dyDescent="0.25">
      <c r="A1651" t="s">
        <v>560</v>
      </c>
      <c r="B1651">
        <v>2000</v>
      </c>
      <c r="C1651" t="s">
        <v>463</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Data_Completeness(LifeExpectancyData[[#This Row],[Life expectancy]:[Schooling]])</f>
        <v>0</v>
      </c>
    </row>
    <row r="1652" spans="1:23" x14ac:dyDescent="0.25">
      <c r="A1652" t="s">
        <v>561</v>
      </c>
      <c r="B1652">
        <v>2013</v>
      </c>
      <c r="C1652" t="s">
        <v>455</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Data_Completeness(LifeExpectancyData[[#This Row],[Life expectancy]:[Schooling]])</f>
        <v>0</v>
      </c>
    </row>
    <row r="1653" spans="1:23" x14ac:dyDescent="0.25">
      <c r="A1653" t="s">
        <v>562</v>
      </c>
      <c r="B1653">
        <v>2015</v>
      </c>
      <c r="C1653" t="s">
        <v>455</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Data_Completeness(LifeExpectancyData[[#This Row],[Life expectancy]:[Schooling]])</f>
        <v>0</v>
      </c>
    </row>
    <row r="1654" spans="1:23" x14ac:dyDescent="0.25">
      <c r="A1654" t="s">
        <v>562</v>
      </c>
      <c r="B1654">
        <v>2014</v>
      </c>
      <c r="C1654" t="s">
        <v>455</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Data_Completeness(LifeExpectancyData[[#This Row],[Life expectancy]:[Schooling]])</f>
        <v>1</v>
      </c>
    </row>
    <row r="1655" spans="1:23" x14ac:dyDescent="0.25">
      <c r="A1655" t="s">
        <v>562</v>
      </c>
      <c r="B1655">
        <v>2013</v>
      </c>
      <c r="C1655" t="s">
        <v>455</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Data_Completeness(LifeExpectancyData[[#This Row],[Life expectancy]:[Schooling]])</f>
        <v>1</v>
      </c>
    </row>
    <row r="1656" spans="1:23" x14ac:dyDescent="0.25">
      <c r="A1656" t="s">
        <v>562</v>
      </c>
      <c r="B1656">
        <v>2012</v>
      </c>
      <c r="C1656" t="s">
        <v>455</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Data_Completeness(LifeExpectancyData[[#This Row],[Life expectancy]:[Schooling]])</f>
        <v>1</v>
      </c>
    </row>
    <row r="1657" spans="1:23" x14ac:dyDescent="0.25">
      <c r="A1657" t="s">
        <v>562</v>
      </c>
      <c r="B1657">
        <v>2011</v>
      </c>
      <c r="C1657" t="s">
        <v>455</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Data_Completeness(LifeExpectancyData[[#This Row],[Life expectancy]:[Schooling]])</f>
        <v>1</v>
      </c>
    </row>
    <row r="1658" spans="1:23" x14ac:dyDescent="0.25">
      <c r="A1658" t="s">
        <v>562</v>
      </c>
      <c r="B1658">
        <v>2010</v>
      </c>
      <c r="C1658" t="s">
        <v>455</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Data_Completeness(LifeExpectancyData[[#This Row],[Life expectancy]:[Schooling]])</f>
        <v>1</v>
      </c>
    </row>
    <row r="1659" spans="1:23" x14ac:dyDescent="0.25">
      <c r="A1659" t="s">
        <v>562</v>
      </c>
      <c r="B1659">
        <v>2009</v>
      </c>
      <c r="C1659" t="s">
        <v>455</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Data_Completeness(LifeExpectancyData[[#This Row],[Life expectancy]:[Schooling]])</f>
        <v>1</v>
      </c>
    </row>
    <row r="1660" spans="1:23" x14ac:dyDescent="0.25">
      <c r="A1660" t="s">
        <v>562</v>
      </c>
      <c r="B1660">
        <v>2008</v>
      </c>
      <c r="C1660" t="s">
        <v>455</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Data_Completeness(LifeExpectancyData[[#This Row],[Life expectancy]:[Schooling]])</f>
        <v>1</v>
      </c>
    </row>
    <row r="1661" spans="1:23" x14ac:dyDescent="0.25">
      <c r="A1661" t="s">
        <v>562</v>
      </c>
      <c r="B1661">
        <v>2007</v>
      </c>
      <c r="C1661" t="s">
        <v>455</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Data_Completeness(LifeExpectancyData[[#This Row],[Life expectancy]:[Schooling]])</f>
        <v>1</v>
      </c>
    </row>
    <row r="1662" spans="1:23" x14ac:dyDescent="0.25">
      <c r="A1662" t="s">
        <v>562</v>
      </c>
      <c r="B1662">
        <v>2006</v>
      </c>
      <c r="C1662" t="s">
        <v>455</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Data_Completeness(LifeExpectancyData[[#This Row],[Life expectancy]:[Schooling]])</f>
        <v>1</v>
      </c>
    </row>
    <row r="1663" spans="1:23" x14ac:dyDescent="0.25">
      <c r="A1663" t="s">
        <v>562</v>
      </c>
      <c r="B1663">
        <v>2005</v>
      </c>
      <c r="C1663" t="s">
        <v>455</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Data_Completeness(LifeExpectancyData[[#This Row],[Life expectancy]:[Schooling]])</f>
        <v>1</v>
      </c>
    </row>
    <row r="1664" spans="1:23" x14ac:dyDescent="0.25">
      <c r="A1664" t="s">
        <v>562</v>
      </c>
      <c r="B1664">
        <v>2004</v>
      </c>
      <c r="C1664" t="s">
        <v>455</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Data_Completeness(LifeExpectancyData[[#This Row],[Life expectancy]:[Schooling]])</f>
        <v>0</v>
      </c>
    </row>
    <row r="1665" spans="1:23" x14ac:dyDescent="0.25">
      <c r="A1665" t="s">
        <v>562</v>
      </c>
      <c r="B1665">
        <v>2003</v>
      </c>
      <c r="C1665" t="s">
        <v>455</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Data_Completeness(LifeExpectancyData[[#This Row],[Life expectancy]:[Schooling]])</f>
        <v>0</v>
      </c>
    </row>
    <row r="1666" spans="1:23" x14ac:dyDescent="0.25">
      <c r="A1666" t="s">
        <v>562</v>
      </c>
      <c r="B1666">
        <v>2002</v>
      </c>
      <c r="C1666" t="s">
        <v>455</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Data_Completeness(LifeExpectancyData[[#This Row],[Life expectancy]:[Schooling]])</f>
        <v>0</v>
      </c>
    </row>
    <row r="1667" spans="1:23" x14ac:dyDescent="0.25">
      <c r="A1667" t="s">
        <v>562</v>
      </c>
      <c r="B1667">
        <v>2001</v>
      </c>
      <c r="C1667" t="s">
        <v>455</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Data_Completeness(LifeExpectancyData[[#This Row],[Life expectancy]:[Schooling]])</f>
        <v>0</v>
      </c>
    </row>
    <row r="1668" spans="1:23" x14ac:dyDescent="0.25">
      <c r="A1668" t="s">
        <v>562</v>
      </c>
      <c r="B1668">
        <v>2000</v>
      </c>
      <c r="C1668" t="s">
        <v>455</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Data_Completeness(LifeExpectancyData[[#This Row],[Life expectancy]:[Schooling]])</f>
        <v>0</v>
      </c>
    </row>
    <row r="1669" spans="1:23" x14ac:dyDescent="0.25">
      <c r="A1669" t="s">
        <v>563</v>
      </c>
      <c r="B1669">
        <v>2015</v>
      </c>
      <c r="C1669" t="s">
        <v>455</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Data_Completeness(LifeExpectancyData[[#This Row],[Life expectancy]:[Schooling]])</f>
        <v>0</v>
      </c>
    </row>
    <row r="1670" spans="1:23" x14ac:dyDescent="0.25">
      <c r="A1670" t="s">
        <v>563</v>
      </c>
      <c r="B1670">
        <v>2014</v>
      </c>
      <c r="C1670" t="s">
        <v>455</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Data_Completeness(LifeExpectancyData[[#This Row],[Life expectancy]:[Schooling]])</f>
        <v>1</v>
      </c>
    </row>
    <row r="1671" spans="1:23" x14ac:dyDescent="0.25">
      <c r="A1671" t="s">
        <v>563</v>
      </c>
      <c r="B1671">
        <v>2013</v>
      </c>
      <c r="C1671" t="s">
        <v>455</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Data_Completeness(LifeExpectancyData[[#This Row],[Life expectancy]:[Schooling]])</f>
        <v>1</v>
      </c>
    </row>
    <row r="1672" spans="1:23" x14ac:dyDescent="0.25">
      <c r="A1672" t="s">
        <v>563</v>
      </c>
      <c r="B1672">
        <v>2012</v>
      </c>
      <c r="C1672" t="s">
        <v>455</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Data_Completeness(LifeExpectancyData[[#This Row],[Life expectancy]:[Schooling]])</f>
        <v>1</v>
      </c>
    </row>
    <row r="1673" spans="1:23" x14ac:dyDescent="0.25">
      <c r="A1673" t="s">
        <v>563</v>
      </c>
      <c r="B1673">
        <v>2011</v>
      </c>
      <c r="C1673" t="s">
        <v>455</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Data_Completeness(LifeExpectancyData[[#This Row],[Life expectancy]:[Schooling]])</f>
        <v>1</v>
      </c>
    </row>
    <row r="1674" spans="1:23" x14ac:dyDescent="0.25">
      <c r="A1674" t="s">
        <v>563</v>
      </c>
      <c r="B1674">
        <v>2010</v>
      </c>
      <c r="C1674" t="s">
        <v>455</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Data_Completeness(LifeExpectancyData[[#This Row],[Life expectancy]:[Schooling]])</f>
        <v>1</v>
      </c>
    </row>
    <row r="1675" spans="1:23" x14ac:dyDescent="0.25">
      <c r="A1675" t="s">
        <v>563</v>
      </c>
      <c r="B1675">
        <v>2009</v>
      </c>
      <c r="C1675" t="s">
        <v>455</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Data_Completeness(LifeExpectancyData[[#This Row],[Life expectancy]:[Schooling]])</f>
        <v>1</v>
      </c>
    </row>
    <row r="1676" spans="1:23" x14ac:dyDescent="0.25">
      <c r="A1676" t="s">
        <v>563</v>
      </c>
      <c r="B1676">
        <v>2008</v>
      </c>
      <c r="C1676" t="s">
        <v>455</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Data_Completeness(LifeExpectancyData[[#This Row],[Life expectancy]:[Schooling]])</f>
        <v>1</v>
      </c>
    </row>
    <row r="1677" spans="1:23" x14ac:dyDescent="0.25">
      <c r="A1677" t="s">
        <v>563</v>
      </c>
      <c r="B1677">
        <v>2007</v>
      </c>
      <c r="C1677" t="s">
        <v>455</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Data_Completeness(LifeExpectancyData[[#This Row],[Life expectancy]:[Schooling]])</f>
        <v>1</v>
      </c>
    </row>
    <row r="1678" spans="1:23" x14ac:dyDescent="0.25">
      <c r="A1678" t="s">
        <v>563</v>
      </c>
      <c r="B1678">
        <v>2006</v>
      </c>
      <c r="C1678" t="s">
        <v>455</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Data_Completeness(LifeExpectancyData[[#This Row],[Life expectancy]:[Schooling]])</f>
        <v>1</v>
      </c>
    </row>
    <row r="1679" spans="1:23" x14ac:dyDescent="0.25">
      <c r="A1679" t="s">
        <v>563</v>
      </c>
      <c r="B1679">
        <v>2005</v>
      </c>
      <c r="C1679" t="s">
        <v>455</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Data_Completeness(LifeExpectancyData[[#This Row],[Life expectancy]:[Schooling]])</f>
        <v>1</v>
      </c>
    </row>
    <row r="1680" spans="1:23" x14ac:dyDescent="0.25">
      <c r="A1680" t="s">
        <v>563</v>
      </c>
      <c r="B1680">
        <v>2004</v>
      </c>
      <c r="C1680" t="s">
        <v>455</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Data_Completeness(LifeExpectancyData[[#This Row],[Life expectancy]:[Schooling]])</f>
        <v>1</v>
      </c>
    </row>
    <row r="1681" spans="1:23" x14ac:dyDescent="0.25">
      <c r="A1681" t="s">
        <v>563</v>
      </c>
      <c r="B1681">
        <v>2003</v>
      </c>
      <c r="C1681" t="s">
        <v>455</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Data_Completeness(LifeExpectancyData[[#This Row],[Life expectancy]:[Schooling]])</f>
        <v>1</v>
      </c>
    </row>
    <row r="1682" spans="1:23" x14ac:dyDescent="0.25">
      <c r="A1682" t="s">
        <v>563</v>
      </c>
      <c r="B1682">
        <v>2002</v>
      </c>
      <c r="C1682" t="s">
        <v>455</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Data_Completeness(LifeExpectancyData[[#This Row],[Life expectancy]:[Schooling]])</f>
        <v>1</v>
      </c>
    </row>
    <row r="1683" spans="1:23" x14ac:dyDescent="0.25">
      <c r="A1683" t="s">
        <v>563</v>
      </c>
      <c r="B1683">
        <v>2001</v>
      </c>
      <c r="C1683" t="s">
        <v>455</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Data_Completeness(LifeExpectancyData[[#This Row],[Life expectancy]:[Schooling]])</f>
        <v>1</v>
      </c>
    </row>
    <row r="1684" spans="1:23" x14ac:dyDescent="0.25">
      <c r="A1684" t="s">
        <v>563</v>
      </c>
      <c r="B1684">
        <v>2000</v>
      </c>
      <c r="C1684" t="s">
        <v>455</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Data_Completeness(LifeExpectancyData[[#This Row],[Life expectancy]:[Schooling]])</f>
        <v>1</v>
      </c>
    </row>
    <row r="1685" spans="1:23" x14ac:dyDescent="0.25">
      <c r="A1685" t="s">
        <v>564</v>
      </c>
      <c r="B1685">
        <v>2015</v>
      </c>
      <c r="C1685" t="s">
        <v>455</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Data_Completeness(LifeExpectancyData[[#This Row],[Life expectancy]:[Schooling]])</f>
        <v>0</v>
      </c>
    </row>
    <row r="1686" spans="1:23" x14ac:dyDescent="0.25">
      <c r="A1686" t="s">
        <v>564</v>
      </c>
      <c r="B1686">
        <v>2014</v>
      </c>
      <c r="C1686" t="s">
        <v>455</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Data_Completeness(LifeExpectancyData[[#This Row],[Life expectancy]:[Schooling]])</f>
        <v>1</v>
      </c>
    </row>
    <row r="1687" spans="1:23" x14ac:dyDescent="0.25">
      <c r="A1687" t="s">
        <v>564</v>
      </c>
      <c r="B1687">
        <v>2013</v>
      </c>
      <c r="C1687" t="s">
        <v>455</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Data_Completeness(LifeExpectancyData[[#This Row],[Life expectancy]:[Schooling]])</f>
        <v>1</v>
      </c>
    </row>
    <row r="1688" spans="1:23" x14ac:dyDescent="0.25">
      <c r="A1688" t="s">
        <v>564</v>
      </c>
      <c r="B1688">
        <v>2012</v>
      </c>
      <c r="C1688" t="s">
        <v>455</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Data_Completeness(LifeExpectancyData[[#This Row],[Life expectancy]:[Schooling]])</f>
        <v>1</v>
      </c>
    </row>
    <row r="1689" spans="1:23" x14ac:dyDescent="0.25">
      <c r="A1689" t="s">
        <v>564</v>
      </c>
      <c r="B1689">
        <v>2011</v>
      </c>
      <c r="C1689" t="s">
        <v>455</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Data_Completeness(LifeExpectancyData[[#This Row],[Life expectancy]:[Schooling]])</f>
        <v>1</v>
      </c>
    </row>
    <row r="1690" spans="1:23" x14ac:dyDescent="0.25">
      <c r="A1690" t="s">
        <v>564</v>
      </c>
      <c r="B1690">
        <v>2010</v>
      </c>
      <c r="C1690" t="s">
        <v>455</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Data_Completeness(LifeExpectancyData[[#This Row],[Life expectancy]:[Schooling]])</f>
        <v>1</v>
      </c>
    </row>
    <row r="1691" spans="1:23" x14ac:dyDescent="0.25">
      <c r="A1691" t="s">
        <v>564</v>
      </c>
      <c r="B1691">
        <v>2009</v>
      </c>
      <c r="C1691" t="s">
        <v>455</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Data_Completeness(LifeExpectancyData[[#This Row],[Life expectancy]:[Schooling]])</f>
        <v>1</v>
      </c>
    </row>
    <row r="1692" spans="1:23" x14ac:dyDescent="0.25">
      <c r="A1692" t="s">
        <v>564</v>
      </c>
      <c r="B1692">
        <v>2008</v>
      </c>
      <c r="C1692" t="s">
        <v>455</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Data_Completeness(LifeExpectancyData[[#This Row],[Life expectancy]:[Schooling]])</f>
        <v>1</v>
      </c>
    </row>
    <row r="1693" spans="1:23" x14ac:dyDescent="0.25">
      <c r="A1693" t="s">
        <v>564</v>
      </c>
      <c r="B1693">
        <v>2007</v>
      </c>
      <c r="C1693" t="s">
        <v>455</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Data_Completeness(LifeExpectancyData[[#This Row],[Life expectancy]:[Schooling]])</f>
        <v>1</v>
      </c>
    </row>
    <row r="1694" spans="1:23" x14ac:dyDescent="0.25">
      <c r="A1694" t="s">
        <v>564</v>
      </c>
      <c r="B1694">
        <v>2006</v>
      </c>
      <c r="C1694" t="s">
        <v>455</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Data_Completeness(LifeExpectancyData[[#This Row],[Life expectancy]:[Schooling]])</f>
        <v>1</v>
      </c>
    </row>
    <row r="1695" spans="1:23" x14ac:dyDescent="0.25">
      <c r="A1695" t="s">
        <v>564</v>
      </c>
      <c r="B1695">
        <v>2005</v>
      </c>
      <c r="C1695" t="s">
        <v>455</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Data_Completeness(LifeExpectancyData[[#This Row],[Life expectancy]:[Schooling]])</f>
        <v>1</v>
      </c>
    </row>
    <row r="1696" spans="1:23" x14ac:dyDescent="0.25">
      <c r="A1696" t="s">
        <v>564</v>
      </c>
      <c r="B1696">
        <v>2004</v>
      </c>
      <c r="C1696" t="s">
        <v>455</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Data_Completeness(LifeExpectancyData[[#This Row],[Life expectancy]:[Schooling]])</f>
        <v>1</v>
      </c>
    </row>
    <row r="1697" spans="1:23" x14ac:dyDescent="0.25">
      <c r="A1697" t="s">
        <v>564</v>
      </c>
      <c r="B1697">
        <v>2003</v>
      </c>
      <c r="C1697" t="s">
        <v>455</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Data_Completeness(LifeExpectancyData[[#This Row],[Life expectancy]:[Schooling]])</f>
        <v>1</v>
      </c>
    </row>
    <row r="1698" spans="1:23" x14ac:dyDescent="0.25">
      <c r="A1698" t="s">
        <v>564</v>
      </c>
      <c r="B1698">
        <v>2002</v>
      </c>
      <c r="C1698" t="s">
        <v>455</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Data_Completeness(LifeExpectancyData[[#This Row],[Life expectancy]:[Schooling]])</f>
        <v>1</v>
      </c>
    </row>
    <row r="1699" spans="1:23" x14ac:dyDescent="0.25">
      <c r="A1699" t="s">
        <v>564</v>
      </c>
      <c r="B1699">
        <v>2001</v>
      </c>
      <c r="C1699" t="s">
        <v>455</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Data_Completeness(LifeExpectancyData[[#This Row],[Life expectancy]:[Schooling]])</f>
        <v>1</v>
      </c>
    </row>
    <row r="1700" spans="1:23" x14ac:dyDescent="0.25">
      <c r="A1700" t="s">
        <v>564</v>
      </c>
      <c r="B1700">
        <v>2000</v>
      </c>
      <c r="C1700" t="s">
        <v>455</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Data_Completeness(LifeExpectancyData[[#This Row],[Life expectancy]:[Schooling]])</f>
        <v>1</v>
      </c>
    </row>
    <row r="1701" spans="1:23" x14ac:dyDescent="0.25">
      <c r="A1701" t="s">
        <v>565</v>
      </c>
      <c r="B1701">
        <v>2015</v>
      </c>
      <c r="C1701" t="s">
        <v>455</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Data_Completeness(LifeExpectancyData[[#This Row],[Life expectancy]:[Schooling]])</f>
        <v>0</v>
      </c>
    </row>
    <row r="1702" spans="1:23" x14ac:dyDescent="0.25">
      <c r="A1702" t="s">
        <v>565</v>
      </c>
      <c r="B1702">
        <v>2014</v>
      </c>
      <c r="C1702" t="s">
        <v>455</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Data_Completeness(LifeExpectancyData[[#This Row],[Life expectancy]:[Schooling]])</f>
        <v>0</v>
      </c>
    </row>
    <row r="1703" spans="1:23" x14ac:dyDescent="0.25">
      <c r="A1703" t="s">
        <v>565</v>
      </c>
      <c r="B1703">
        <v>2013</v>
      </c>
      <c r="C1703" t="s">
        <v>455</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Data_Completeness(LifeExpectancyData[[#This Row],[Life expectancy]:[Schooling]])</f>
        <v>0</v>
      </c>
    </row>
    <row r="1704" spans="1:23" x14ac:dyDescent="0.25">
      <c r="A1704" t="s">
        <v>565</v>
      </c>
      <c r="B1704">
        <v>2012</v>
      </c>
      <c r="C1704" t="s">
        <v>455</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Data_Completeness(LifeExpectancyData[[#This Row],[Life expectancy]:[Schooling]])</f>
        <v>0</v>
      </c>
    </row>
    <row r="1705" spans="1:23" x14ac:dyDescent="0.25">
      <c r="A1705" t="s">
        <v>565</v>
      </c>
      <c r="B1705">
        <v>2011</v>
      </c>
      <c r="C1705" t="s">
        <v>455</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Data_Completeness(LifeExpectancyData[[#This Row],[Life expectancy]:[Schooling]])</f>
        <v>0</v>
      </c>
    </row>
    <row r="1706" spans="1:23" x14ac:dyDescent="0.25">
      <c r="A1706" t="s">
        <v>565</v>
      </c>
      <c r="B1706">
        <v>2010</v>
      </c>
      <c r="C1706" t="s">
        <v>455</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Data_Completeness(LifeExpectancyData[[#This Row],[Life expectancy]:[Schooling]])</f>
        <v>0</v>
      </c>
    </row>
    <row r="1707" spans="1:23" x14ac:dyDescent="0.25">
      <c r="A1707" t="s">
        <v>565</v>
      </c>
      <c r="B1707">
        <v>2009</v>
      </c>
      <c r="C1707" t="s">
        <v>455</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Data_Completeness(LifeExpectancyData[[#This Row],[Life expectancy]:[Schooling]])</f>
        <v>0</v>
      </c>
    </row>
    <row r="1708" spans="1:23" x14ac:dyDescent="0.25">
      <c r="A1708" t="s">
        <v>565</v>
      </c>
      <c r="B1708">
        <v>2008</v>
      </c>
      <c r="C1708" t="s">
        <v>455</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Data_Completeness(LifeExpectancyData[[#This Row],[Life expectancy]:[Schooling]])</f>
        <v>0</v>
      </c>
    </row>
    <row r="1709" spans="1:23" x14ac:dyDescent="0.25">
      <c r="A1709" t="s">
        <v>565</v>
      </c>
      <c r="B1709">
        <v>2007</v>
      </c>
      <c r="C1709" t="s">
        <v>455</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Data_Completeness(LifeExpectancyData[[#This Row],[Life expectancy]:[Schooling]])</f>
        <v>0</v>
      </c>
    </row>
    <row r="1710" spans="1:23" x14ac:dyDescent="0.25">
      <c r="A1710" t="s">
        <v>565</v>
      </c>
      <c r="B1710">
        <v>2006</v>
      </c>
      <c r="C1710" t="s">
        <v>455</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Data_Completeness(LifeExpectancyData[[#This Row],[Life expectancy]:[Schooling]])</f>
        <v>0</v>
      </c>
    </row>
    <row r="1711" spans="1:23" x14ac:dyDescent="0.25">
      <c r="A1711" t="s">
        <v>565</v>
      </c>
      <c r="B1711">
        <v>2005</v>
      </c>
      <c r="C1711" t="s">
        <v>455</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Data_Completeness(LifeExpectancyData[[#This Row],[Life expectancy]:[Schooling]])</f>
        <v>0</v>
      </c>
    </row>
    <row r="1712" spans="1:23" x14ac:dyDescent="0.25">
      <c r="A1712" t="s">
        <v>565</v>
      </c>
      <c r="B1712">
        <v>2004</v>
      </c>
      <c r="C1712" t="s">
        <v>455</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Data_Completeness(LifeExpectancyData[[#This Row],[Life expectancy]:[Schooling]])</f>
        <v>0</v>
      </c>
    </row>
    <row r="1713" spans="1:23" x14ac:dyDescent="0.25">
      <c r="A1713" t="s">
        <v>565</v>
      </c>
      <c r="B1713">
        <v>2003</v>
      </c>
      <c r="C1713" t="s">
        <v>455</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Data_Completeness(LifeExpectancyData[[#This Row],[Life expectancy]:[Schooling]])</f>
        <v>0</v>
      </c>
    </row>
    <row r="1714" spans="1:23" x14ac:dyDescent="0.25">
      <c r="A1714" t="s">
        <v>565</v>
      </c>
      <c r="B1714">
        <v>2002</v>
      </c>
      <c r="C1714" t="s">
        <v>455</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Data_Completeness(LifeExpectancyData[[#This Row],[Life expectancy]:[Schooling]])</f>
        <v>0</v>
      </c>
    </row>
    <row r="1715" spans="1:23" x14ac:dyDescent="0.25">
      <c r="A1715" t="s">
        <v>565</v>
      </c>
      <c r="B1715">
        <v>2001</v>
      </c>
      <c r="C1715" t="s">
        <v>455</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Data_Completeness(LifeExpectancyData[[#This Row],[Life expectancy]:[Schooling]])</f>
        <v>0</v>
      </c>
    </row>
    <row r="1716" spans="1:23" x14ac:dyDescent="0.25">
      <c r="A1716" t="s">
        <v>565</v>
      </c>
      <c r="B1716">
        <v>2000</v>
      </c>
      <c r="C1716" t="s">
        <v>455</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Data_Completeness(LifeExpectancyData[[#This Row],[Life expectancy]:[Schooling]])</f>
        <v>0</v>
      </c>
    </row>
    <row r="1717" spans="1:23" x14ac:dyDescent="0.25">
      <c r="A1717" t="s">
        <v>566</v>
      </c>
      <c r="B1717">
        <v>2013</v>
      </c>
      <c r="C1717" t="s">
        <v>455</v>
      </c>
      <c r="F1717">
        <v>0</v>
      </c>
      <c r="G1717">
        <v>0.01</v>
      </c>
      <c r="H1717">
        <v>0</v>
      </c>
      <c r="I1717">
        <v>99</v>
      </c>
      <c r="J1717">
        <v>0</v>
      </c>
      <c r="L1717">
        <v>0</v>
      </c>
      <c r="M1717">
        <v>99</v>
      </c>
      <c r="N1717">
        <v>4.3</v>
      </c>
      <c r="O1717">
        <v>99</v>
      </c>
      <c r="P1717">
        <v>0.1</v>
      </c>
      <c r="W1717" t="b">
        <f>Data_Completeness(LifeExpectancyData[[#This Row],[Life expectancy]:[Schooling]])</f>
        <v>0</v>
      </c>
    </row>
    <row r="1718" spans="1:23" x14ac:dyDescent="0.25">
      <c r="A1718" t="s">
        <v>567</v>
      </c>
      <c r="B1718">
        <v>2015</v>
      </c>
      <c r="C1718" t="s">
        <v>455</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Data_Completeness(LifeExpectancyData[[#This Row],[Life expectancy]:[Schooling]])</f>
        <v>0</v>
      </c>
    </row>
    <row r="1719" spans="1:23" x14ac:dyDescent="0.25">
      <c r="A1719" t="s">
        <v>567</v>
      </c>
      <c r="B1719">
        <v>2014</v>
      </c>
      <c r="C1719" t="s">
        <v>455</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Data_Completeness(LifeExpectancyData[[#This Row],[Life expectancy]:[Schooling]])</f>
        <v>1</v>
      </c>
    </row>
    <row r="1720" spans="1:23" x14ac:dyDescent="0.25">
      <c r="A1720" t="s">
        <v>567</v>
      </c>
      <c r="B1720">
        <v>2013</v>
      </c>
      <c r="C1720" t="s">
        <v>455</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Data_Completeness(LifeExpectancyData[[#This Row],[Life expectancy]:[Schooling]])</f>
        <v>1</v>
      </c>
    </row>
    <row r="1721" spans="1:23" x14ac:dyDescent="0.25">
      <c r="A1721" t="s">
        <v>567</v>
      </c>
      <c r="B1721">
        <v>2012</v>
      </c>
      <c r="C1721" t="s">
        <v>455</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Data_Completeness(LifeExpectancyData[[#This Row],[Life expectancy]:[Schooling]])</f>
        <v>1</v>
      </c>
    </row>
    <row r="1722" spans="1:23" x14ac:dyDescent="0.25">
      <c r="A1722" t="s">
        <v>567</v>
      </c>
      <c r="B1722">
        <v>2011</v>
      </c>
      <c r="C1722" t="s">
        <v>455</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Data_Completeness(LifeExpectancyData[[#This Row],[Life expectancy]:[Schooling]])</f>
        <v>1</v>
      </c>
    </row>
    <row r="1723" spans="1:23" x14ac:dyDescent="0.25">
      <c r="A1723" t="s">
        <v>567</v>
      </c>
      <c r="B1723">
        <v>2010</v>
      </c>
      <c r="C1723" t="s">
        <v>455</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Data_Completeness(LifeExpectancyData[[#This Row],[Life expectancy]:[Schooling]])</f>
        <v>1</v>
      </c>
    </row>
    <row r="1724" spans="1:23" x14ac:dyDescent="0.25">
      <c r="A1724" t="s">
        <v>567</v>
      </c>
      <c r="B1724">
        <v>2009</v>
      </c>
      <c r="C1724" t="s">
        <v>455</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Data_Completeness(LifeExpectancyData[[#This Row],[Life expectancy]:[Schooling]])</f>
        <v>1</v>
      </c>
    </row>
    <row r="1725" spans="1:23" x14ac:dyDescent="0.25">
      <c r="A1725" t="s">
        <v>567</v>
      </c>
      <c r="B1725">
        <v>2008</v>
      </c>
      <c r="C1725" t="s">
        <v>455</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Data_Completeness(LifeExpectancyData[[#This Row],[Life expectancy]:[Schooling]])</f>
        <v>1</v>
      </c>
    </row>
    <row r="1726" spans="1:23" x14ac:dyDescent="0.25">
      <c r="A1726" t="s">
        <v>567</v>
      </c>
      <c r="B1726">
        <v>2007</v>
      </c>
      <c r="C1726" t="s">
        <v>455</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Data_Completeness(LifeExpectancyData[[#This Row],[Life expectancy]:[Schooling]])</f>
        <v>1</v>
      </c>
    </row>
    <row r="1727" spans="1:23" x14ac:dyDescent="0.25">
      <c r="A1727" t="s">
        <v>567</v>
      </c>
      <c r="B1727">
        <v>2006</v>
      </c>
      <c r="C1727" t="s">
        <v>455</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Data_Completeness(LifeExpectancyData[[#This Row],[Life expectancy]:[Schooling]])</f>
        <v>1</v>
      </c>
    </row>
    <row r="1728" spans="1:23" x14ac:dyDescent="0.25">
      <c r="A1728" t="s">
        <v>567</v>
      </c>
      <c r="B1728">
        <v>2005</v>
      </c>
      <c r="C1728" t="s">
        <v>455</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Data_Completeness(LifeExpectancyData[[#This Row],[Life expectancy]:[Schooling]])</f>
        <v>1</v>
      </c>
    </row>
    <row r="1729" spans="1:23" x14ac:dyDescent="0.25">
      <c r="A1729" t="s">
        <v>567</v>
      </c>
      <c r="B1729">
        <v>2004</v>
      </c>
      <c r="C1729" t="s">
        <v>455</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Data_Completeness(LifeExpectancyData[[#This Row],[Life expectancy]:[Schooling]])</f>
        <v>1</v>
      </c>
    </row>
    <row r="1730" spans="1:23" x14ac:dyDescent="0.25">
      <c r="A1730" t="s">
        <v>567</v>
      </c>
      <c r="B1730">
        <v>2003</v>
      </c>
      <c r="C1730" t="s">
        <v>455</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Data_Completeness(LifeExpectancyData[[#This Row],[Life expectancy]:[Schooling]])</f>
        <v>1</v>
      </c>
    </row>
    <row r="1731" spans="1:23" x14ac:dyDescent="0.25">
      <c r="A1731" t="s">
        <v>567</v>
      </c>
      <c r="B1731">
        <v>2002</v>
      </c>
      <c r="C1731" t="s">
        <v>455</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Data_Completeness(LifeExpectancyData[[#This Row],[Life expectancy]:[Schooling]])</f>
        <v>1</v>
      </c>
    </row>
    <row r="1732" spans="1:23" x14ac:dyDescent="0.25">
      <c r="A1732" t="s">
        <v>567</v>
      </c>
      <c r="B1732">
        <v>2001</v>
      </c>
      <c r="C1732" t="s">
        <v>455</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Data_Completeness(LifeExpectancyData[[#This Row],[Life expectancy]:[Schooling]])</f>
        <v>1</v>
      </c>
    </row>
    <row r="1733" spans="1:23" x14ac:dyDescent="0.25">
      <c r="A1733" t="s">
        <v>567</v>
      </c>
      <c r="B1733">
        <v>2000</v>
      </c>
      <c r="C1733" t="s">
        <v>455</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Data_Completeness(LifeExpectancyData[[#This Row],[Life expectancy]:[Schooling]])</f>
        <v>1</v>
      </c>
    </row>
    <row r="1734" spans="1:23" x14ac:dyDescent="0.25">
      <c r="A1734" t="s">
        <v>568</v>
      </c>
      <c r="B1734">
        <v>2015</v>
      </c>
      <c r="C1734" t="s">
        <v>455</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Data_Completeness(LifeExpectancyData[[#This Row],[Life expectancy]:[Schooling]])</f>
        <v>0</v>
      </c>
    </row>
    <row r="1735" spans="1:23" x14ac:dyDescent="0.25">
      <c r="A1735" t="s">
        <v>568</v>
      </c>
      <c r="B1735">
        <v>2014</v>
      </c>
      <c r="C1735" t="s">
        <v>455</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Data_Completeness(LifeExpectancyData[[#This Row],[Life expectancy]:[Schooling]])</f>
        <v>1</v>
      </c>
    </row>
    <row r="1736" spans="1:23" x14ac:dyDescent="0.25">
      <c r="A1736" t="s">
        <v>568</v>
      </c>
      <c r="B1736">
        <v>2013</v>
      </c>
      <c r="C1736" t="s">
        <v>455</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Data_Completeness(LifeExpectancyData[[#This Row],[Life expectancy]:[Schooling]])</f>
        <v>1</v>
      </c>
    </row>
    <row r="1737" spans="1:23" x14ac:dyDescent="0.25">
      <c r="A1737" t="s">
        <v>568</v>
      </c>
      <c r="B1737">
        <v>2012</v>
      </c>
      <c r="C1737" t="s">
        <v>455</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Data_Completeness(LifeExpectancyData[[#This Row],[Life expectancy]:[Schooling]])</f>
        <v>1</v>
      </c>
    </row>
    <row r="1738" spans="1:23" x14ac:dyDescent="0.25">
      <c r="A1738" t="s">
        <v>568</v>
      </c>
      <c r="B1738">
        <v>2011</v>
      </c>
      <c r="C1738" t="s">
        <v>455</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Data_Completeness(LifeExpectancyData[[#This Row],[Life expectancy]:[Schooling]])</f>
        <v>1</v>
      </c>
    </row>
    <row r="1739" spans="1:23" x14ac:dyDescent="0.25">
      <c r="A1739" t="s">
        <v>568</v>
      </c>
      <c r="B1739">
        <v>2010</v>
      </c>
      <c r="C1739" t="s">
        <v>455</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Data_Completeness(LifeExpectancyData[[#This Row],[Life expectancy]:[Schooling]])</f>
        <v>1</v>
      </c>
    </row>
    <row r="1740" spans="1:23" x14ac:dyDescent="0.25">
      <c r="A1740" t="s">
        <v>568</v>
      </c>
      <c r="B1740">
        <v>2009</v>
      </c>
      <c r="C1740" t="s">
        <v>455</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Data_Completeness(LifeExpectancyData[[#This Row],[Life expectancy]:[Schooling]])</f>
        <v>1</v>
      </c>
    </row>
    <row r="1741" spans="1:23" x14ac:dyDescent="0.25">
      <c r="A1741" t="s">
        <v>568</v>
      </c>
      <c r="B1741">
        <v>2008</v>
      </c>
      <c r="C1741" t="s">
        <v>455</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Data_Completeness(LifeExpectancyData[[#This Row],[Life expectancy]:[Schooling]])</f>
        <v>1</v>
      </c>
    </row>
    <row r="1742" spans="1:23" x14ac:dyDescent="0.25">
      <c r="A1742" t="s">
        <v>568</v>
      </c>
      <c r="B1742">
        <v>2007</v>
      </c>
      <c r="C1742" t="s">
        <v>455</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Data_Completeness(LifeExpectancyData[[#This Row],[Life expectancy]:[Schooling]])</f>
        <v>1</v>
      </c>
    </row>
    <row r="1743" spans="1:23" x14ac:dyDescent="0.25">
      <c r="A1743" t="s">
        <v>568</v>
      </c>
      <c r="B1743">
        <v>2006</v>
      </c>
      <c r="C1743" t="s">
        <v>455</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Data_Completeness(LifeExpectancyData[[#This Row],[Life expectancy]:[Schooling]])</f>
        <v>1</v>
      </c>
    </row>
    <row r="1744" spans="1:23" x14ac:dyDescent="0.25">
      <c r="A1744" t="s">
        <v>568</v>
      </c>
      <c r="B1744">
        <v>2005</v>
      </c>
      <c r="C1744" t="s">
        <v>455</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Data_Completeness(LifeExpectancyData[[#This Row],[Life expectancy]:[Schooling]])</f>
        <v>0</v>
      </c>
    </row>
    <row r="1745" spans="1:23" x14ac:dyDescent="0.25">
      <c r="A1745" t="s">
        <v>568</v>
      </c>
      <c r="B1745">
        <v>2004</v>
      </c>
      <c r="C1745" t="s">
        <v>455</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Data_Completeness(LifeExpectancyData[[#This Row],[Life expectancy]:[Schooling]])</f>
        <v>0</v>
      </c>
    </row>
    <row r="1746" spans="1:23" x14ac:dyDescent="0.25">
      <c r="A1746" t="s">
        <v>568</v>
      </c>
      <c r="B1746">
        <v>2003</v>
      </c>
      <c r="C1746" t="s">
        <v>455</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Data_Completeness(LifeExpectancyData[[#This Row],[Life expectancy]:[Schooling]])</f>
        <v>0</v>
      </c>
    </row>
    <row r="1747" spans="1:23" x14ac:dyDescent="0.25">
      <c r="A1747" t="s">
        <v>568</v>
      </c>
      <c r="B1747">
        <v>2002</v>
      </c>
      <c r="C1747" t="s">
        <v>455</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Data_Completeness(LifeExpectancyData[[#This Row],[Life expectancy]:[Schooling]])</f>
        <v>0</v>
      </c>
    </row>
    <row r="1748" spans="1:23" x14ac:dyDescent="0.25">
      <c r="A1748" t="s">
        <v>568</v>
      </c>
      <c r="B1748">
        <v>2001</v>
      </c>
      <c r="C1748" t="s">
        <v>455</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Data_Completeness(LifeExpectancyData[[#This Row],[Life expectancy]:[Schooling]])</f>
        <v>0</v>
      </c>
    </row>
    <row r="1749" spans="1:23" x14ac:dyDescent="0.25">
      <c r="A1749" t="s">
        <v>568</v>
      </c>
      <c r="B1749">
        <v>2000</v>
      </c>
      <c r="C1749" t="s">
        <v>455</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Data_Completeness(LifeExpectancyData[[#This Row],[Life expectancy]:[Schooling]])</f>
        <v>0</v>
      </c>
    </row>
    <row r="1750" spans="1:23" x14ac:dyDescent="0.25">
      <c r="A1750" t="s">
        <v>569</v>
      </c>
      <c r="B1750">
        <v>2015</v>
      </c>
      <c r="C1750" t="s">
        <v>455</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Data_Completeness(LifeExpectancyData[[#This Row],[Life expectancy]:[Schooling]])</f>
        <v>0</v>
      </c>
    </row>
    <row r="1751" spans="1:23" x14ac:dyDescent="0.25">
      <c r="A1751" t="s">
        <v>569</v>
      </c>
      <c r="B1751">
        <v>2014</v>
      </c>
      <c r="C1751" t="s">
        <v>455</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Data_Completeness(LifeExpectancyData[[#This Row],[Life expectancy]:[Schooling]])</f>
        <v>1</v>
      </c>
    </row>
    <row r="1752" spans="1:23" x14ac:dyDescent="0.25">
      <c r="A1752" t="s">
        <v>569</v>
      </c>
      <c r="B1752">
        <v>2013</v>
      </c>
      <c r="C1752" t="s">
        <v>455</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Data_Completeness(LifeExpectancyData[[#This Row],[Life expectancy]:[Schooling]])</f>
        <v>1</v>
      </c>
    </row>
    <row r="1753" spans="1:23" x14ac:dyDescent="0.25">
      <c r="A1753" t="s">
        <v>569</v>
      </c>
      <c r="B1753">
        <v>2012</v>
      </c>
      <c r="C1753" t="s">
        <v>455</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Data_Completeness(LifeExpectancyData[[#This Row],[Life expectancy]:[Schooling]])</f>
        <v>1</v>
      </c>
    </row>
    <row r="1754" spans="1:23" x14ac:dyDescent="0.25">
      <c r="A1754" t="s">
        <v>569</v>
      </c>
      <c r="B1754">
        <v>2011</v>
      </c>
      <c r="C1754" t="s">
        <v>455</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Data_Completeness(LifeExpectancyData[[#This Row],[Life expectancy]:[Schooling]])</f>
        <v>1</v>
      </c>
    </row>
    <row r="1755" spans="1:23" x14ac:dyDescent="0.25">
      <c r="A1755" t="s">
        <v>569</v>
      </c>
      <c r="B1755">
        <v>2010</v>
      </c>
      <c r="C1755" t="s">
        <v>455</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Data_Completeness(LifeExpectancyData[[#This Row],[Life expectancy]:[Schooling]])</f>
        <v>1</v>
      </c>
    </row>
    <row r="1756" spans="1:23" x14ac:dyDescent="0.25">
      <c r="A1756" t="s">
        <v>569</v>
      </c>
      <c r="B1756">
        <v>2009</v>
      </c>
      <c r="C1756" t="s">
        <v>455</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Data_Completeness(LifeExpectancyData[[#This Row],[Life expectancy]:[Schooling]])</f>
        <v>1</v>
      </c>
    </row>
    <row r="1757" spans="1:23" x14ac:dyDescent="0.25">
      <c r="A1757" t="s">
        <v>569</v>
      </c>
      <c r="B1757">
        <v>2008</v>
      </c>
      <c r="C1757" t="s">
        <v>455</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Data_Completeness(LifeExpectancyData[[#This Row],[Life expectancy]:[Schooling]])</f>
        <v>1</v>
      </c>
    </row>
    <row r="1758" spans="1:23" x14ac:dyDescent="0.25">
      <c r="A1758" t="s">
        <v>569</v>
      </c>
      <c r="B1758">
        <v>2007</v>
      </c>
      <c r="C1758" t="s">
        <v>455</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Data_Completeness(LifeExpectancyData[[#This Row],[Life expectancy]:[Schooling]])</f>
        <v>1</v>
      </c>
    </row>
    <row r="1759" spans="1:23" x14ac:dyDescent="0.25">
      <c r="A1759" t="s">
        <v>569</v>
      </c>
      <c r="B1759">
        <v>2006</v>
      </c>
      <c r="C1759" t="s">
        <v>455</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Data_Completeness(LifeExpectancyData[[#This Row],[Life expectancy]:[Schooling]])</f>
        <v>1</v>
      </c>
    </row>
    <row r="1760" spans="1:23" x14ac:dyDescent="0.25">
      <c r="A1760" t="s">
        <v>569</v>
      </c>
      <c r="B1760">
        <v>2005</v>
      </c>
      <c r="C1760" t="s">
        <v>455</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Data_Completeness(LifeExpectancyData[[#This Row],[Life expectancy]:[Schooling]])</f>
        <v>1</v>
      </c>
    </row>
    <row r="1761" spans="1:23" x14ac:dyDescent="0.25">
      <c r="A1761" t="s">
        <v>569</v>
      </c>
      <c r="B1761">
        <v>2004</v>
      </c>
      <c r="C1761" t="s">
        <v>455</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Data_Completeness(LifeExpectancyData[[#This Row],[Life expectancy]:[Schooling]])</f>
        <v>1</v>
      </c>
    </row>
    <row r="1762" spans="1:23" x14ac:dyDescent="0.25">
      <c r="A1762" t="s">
        <v>569</v>
      </c>
      <c r="B1762">
        <v>2003</v>
      </c>
      <c r="C1762" t="s">
        <v>455</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Data_Completeness(LifeExpectancyData[[#This Row],[Life expectancy]:[Schooling]])</f>
        <v>1</v>
      </c>
    </row>
    <row r="1763" spans="1:23" x14ac:dyDescent="0.25">
      <c r="A1763" t="s">
        <v>569</v>
      </c>
      <c r="B1763">
        <v>2002</v>
      </c>
      <c r="C1763" t="s">
        <v>455</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Data_Completeness(LifeExpectancyData[[#This Row],[Life expectancy]:[Schooling]])</f>
        <v>1</v>
      </c>
    </row>
    <row r="1764" spans="1:23" x14ac:dyDescent="0.25">
      <c r="A1764" t="s">
        <v>569</v>
      </c>
      <c r="B1764">
        <v>2001</v>
      </c>
      <c r="C1764" t="s">
        <v>455</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Data_Completeness(LifeExpectancyData[[#This Row],[Life expectancy]:[Schooling]])</f>
        <v>1</v>
      </c>
    </row>
    <row r="1765" spans="1:23" x14ac:dyDescent="0.25">
      <c r="A1765" t="s">
        <v>569</v>
      </c>
      <c r="B1765">
        <v>2000</v>
      </c>
      <c r="C1765" t="s">
        <v>455</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Data_Completeness(LifeExpectancyData[[#This Row],[Life expectancy]:[Schooling]])</f>
        <v>1</v>
      </c>
    </row>
    <row r="1766" spans="1:23" x14ac:dyDescent="0.25">
      <c r="A1766" t="s">
        <v>570</v>
      </c>
      <c r="B1766">
        <v>2015</v>
      </c>
      <c r="C1766" t="s">
        <v>455</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Data_Completeness(LifeExpectancyData[[#This Row],[Life expectancy]:[Schooling]])</f>
        <v>0</v>
      </c>
    </row>
    <row r="1767" spans="1:23" x14ac:dyDescent="0.25">
      <c r="A1767" t="s">
        <v>570</v>
      </c>
      <c r="B1767">
        <v>2014</v>
      </c>
      <c r="C1767" t="s">
        <v>455</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Data_Completeness(LifeExpectancyData[[#This Row],[Life expectancy]:[Schooling]])</f>
        <v>1</v>
      </c>
    </row>
    <row r="1768" spans="1:23" x14ac:dyDescent="0.25">
      <c r="A1768" t="s">
        <v>570</v>
      </c>
      <c r="B1768">
        <v>2013</v>
      </c>
      <c r="C1768" t="s">
        <v>455</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Data_Completeness(LifeExpectancyData[[#This Row],[Life expectancy]:[Schooling]])</f>
        <v>1</v>
      </c>
    </row>
    <row r="1769" spans="1:23" x14ac:dyDescent="0.25">
      <c r="A1769" t="s">
        <v>570</v>
      </c>
      <c r="B1769">
        <v>2012</v>
      </c>
      <c r="C1769" t="s">
        <v>455</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Data_Completeness(LifeExpectancyData[[#This Row],[Life expectancy]:[Schooling]])</f>
        <v>1</v>
      </c>
    </row>
    <row r="1770" spans="1:23" x14ac:dyDescent="0.25">
      <c r="A1770" t="s">
        <v>570</v>
      </c>
      <c r="B1770">
        <v>2011</v>
      </c>
      <c r="C1770" t="s">
        <v>455</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Data_Completeness(LifeExpectancyData[[#This Row],[Life expectancy]:[Schooling]])</f>
        <v>1</v>
      </c>
    </row>
    <row r="1771" spans="1:23" x14ac:dyDescent="0.25">
      <c r="A1771" t="s">
        <v>570</v>
      </c>
      <c r="B1771">
        <v>2010</v>
      </c>
      <c r="C1771" t="s">
        <v>455</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Data_Completeness(LifeExpectancyData[[#This Row],[Life expectancy]:[Schooling]])</f>
        <v>1</v>
      </c>
    </row>
    <row r="1772" spans="1:23" x14ac:dyDescent="0.25">
      <c r="A1772" t="s">
        <v>570</v>
      </c>
      <c r="B1772">
        <v>2009</v>
      </c>
      <c r="C1772" t="s">
        <v>455</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Data_Completeness(LifeExpectancyData[[#This Row],[Life expectancy]:[Schooling]])</f>
        <v>1</v>
      </c>
    </row>
    <row r="1773" spans="1:23" x14ac:dyDescent="0.25">
      <c r="A1773" t="s">
        <v>570</v>
      </c>
      <c r="B1773">
        <v>2008</v>
      </c>
      <c r="C1773" t="s">
        <v>455</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Data_Completeness(LifeExpectancyData[[#This Row],[Life expectancy]:[Schooling]])</f>
        <v>1</v>
      </c>
    </row>
    <row r="1774" spans="1:23" x14ac:dyDescent="0.25">
      <c r="A1774" t="s">
        <v>570</v>
      </c>
      <c r="B1774">
        <v>2007</v>
      </c>
      <c r="C1774" t="s">
        <v>455</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Data_Completeness(LifeExpectancyData[[#This Row],[Life expectancy]:[Schooling]])</f>
        <v>1</v>
      </c>
    </row>
    <row r="1775" spans="1:23" x14ac:dyDescent="0.25">
      <c r="A1775" t="s">
        <v>570</v>
      </c>
      <c r="B1775">
        <v>2006</v>
      </c>
      <c r="C1775" t="s">
        <v>455</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Data_Completeness(LifeExpectancyData[[#This Row],[Life expectancy]:[Schooling]])</f>
        <v>1</v>
      </c>
    </row>
    <row r="1776" spans="1:23" x14ac:dyDescent="0.25">
      <c r="A1776" t="s">
        <v>570</v>
      </c>
      <c r="B1776">
        <v>2005</v>
      </c>
      <c r="C1776" t="s">
        <v>455</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Data_Completeness(LifeExpectancyData[[#This Row],[Life expectancy]:[Schooling]])</f>
        <v>1</v>
      </c>
    </row>
    <row r="1777" spans="1:23" x14ac:dyDescent="0.25">
      <c r="A1777" t="s">
        <v>570</v>
      </c>
      <c r="B1777">
        <v>2004</v>
      </c>
      <c r="C1777" t="s">
        <v>455</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Data_Completeness(LifeExpectancyData[[#This Row],[Life expectancy]:[Schooling]])</f>
        <v>1</v>
      </c>
    </row>
    <row r="1778" spans="1:23" x14ac:dyDescent="0.25">
      <c r="A1778" t="s">
        <v>570</v>
      </c>
      <c r="B1778">
        <v>2003</v>
      </c>
      <c r="C1778" t="s">
        <v>455</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Data_Completeness(LifeExpectancyData[[#This Row],[Life expectancy]:[Schooling]])</f>
        <v>1</v>
      </c>
    </row>
    <row r="1779" spans="1:23" x14ac:dyDescent="0.25">
      <c r="A1779" t="s">
        <v>570</v>
      </c>
      <c r="B1779">
        <v>2002</v>
      </c>
      <c r="C1779" t="s">
        <v>455</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Data_Completeness(LifeExpectancyData[[#This Row],[Life expectancy]:[Schooling]])</f>
        <v>1</v>
      </c>
    </row>
    <row r="1780" spans="1:23" x14ac:dyDescent="0.25">
      <c r="A1780" t="s">
        <v>570</v>
      </c>
      <c r="B1780">
        <v>2001</v>
      </c>
      <c r="C1780" t="s">
        <v>455</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Data_Completeness(LifeExpectancyData[[#This Row],[Life expectancy]:[Schooling]])</f>
        <v>1</v>
      </c>
    </row>
    <row r="1781" spans="1:23" x14ac:dyDescent="0.25">
      <c r="A1781" t="s">
        <v>570</v>
      </c>
      <c r="B1781">
        <v>2000</v>
      </c>
      <c r="C1781" t="s">
        <v>455</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Data_Completeness(LifeExpectancyData[[#This Row],[Life expectancy]:[Schooling]])</f>
        <v>0</v>
      </c>
    </row>
    <row r="1782" spans="1:23" x14ac:dyDescent="0.25">
      <c r="A1782" t="s">
        <v>571</v>
      </c>
      <c r="B1782">
        <v>2015</v>
      </c>
      <c r="C1782" t="s">
        <v>455</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Data_Completeness(LifeExpectancyData[[#This Row],[Life expectancy]:[Schooling]])</f>
        <v>0</v>
      </c>
    </row>
    <row r="1783" spans="1:23" x14ac:dyDescent="0.25">
      <c r="A1783" t="s">
        <v>571</v>
      </c>
      <c r="B1783">
        <v>2014</v>
      </c>
      <c r="C1783" t="s">
        <v>455</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Data_Completeness(LifeExpectancyData[[#This Row],[Life expectancy]:[Schooling]])</f>
        <v>1</v>
      </c>
    </row>
    <row r="1784" spans="1:23" x14ac:dyDescent="0.25">
      <c r="A1784" t="s">
        <v>571</v>
      </c>
      <c r="B1784">
        <v>2013</v>
      </c>
      <c r="C1784" t="s">
        <v>455</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Data_Completeness(LifeExpectancyData[[#This Row],[Life expectancy]:[Schooling]])</f>
        <v>1</v>
      </c>
    </row>
    <row r="1785" spans="1:23" x14ac:dyDescent="0.25">
      <c r="A1785" t="s">
        <v>571</v>
      </c>
      <c r="B1785">
        <v>2012</v>
      </c>
      <c r="C1785" t="s">
        <v>455</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Data_Completeness(LifeExpectancyData[[#This Row],[Life expectancy]:[Schooling]])</f>
        <v>1</v>
      </c>
    </row>
    <row r="1786" spans="1:23" x14ac:dyDescent="0.25">
      <c r="A1786" t="s">
        <v>571</v>
      </c>
      <c r="B1786">
        <v>2011</v>
      </c>
      <c r="C1786" t="s">
        <v>455</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Data_Completeness(LifeExpectancyData[[#This Row],[Life expectancy]:[Schooling]])</f>
        <v>1</v>
      </c>
    </row>
    <row r="1787" spans="1:23" x14ac:dyDescent="0.25">
      <c r="A1787" t="s">
        <v>571</v>
      </c>
      <c r="B1787">
        <v>2010</v>
      </c>
      <c r="C1787" t="s">
        <v>455</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Data_Completeness(LifeExpectancyData[[#This Row],[Life expectancy]:[Schooling]])</f>
        <v>1</v>
      </c>
    </row>
    <row r="1788" spans="1:23" x14ac:dyDescent="0.25">
      <c r="A1788" t="s">
        <v>571</v>
      </c>
      <c r="B1788">
        <v>2009</v>
      </c>
      <c r="C1788" t="s">
        <v>455</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Data_Completeness(LifeExpectancyData[[#This Row],[Life expectancy]:[Schooling]])</f>
        <v>1</v>
      </c>
    </row>
    <row r="1789" spans="1:23" x14ac:dyDescent="0.25">
      <c r="A1789" t="s">
        <v>571</v>
      </c>
      <c r="B1789">
        <v>2008</v>
      </c>
      <c r="C1789" t="s">
        <v>455</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Data_Completeness(LifeExpectancyData[[#This Row],[Life expectancy]:[Schooling]])</f>
        <v>1</v>
      </c>
    </row>
    <row r="1790" spans="1:23" x14ac:dyDescent="0.25">
      <c r="A1790" t="s">
        <v>571</v>
      </c>
      <c r="B1790">
        <v>2007</v>
      </c>
      <c r="C1790" t="s">
        <v>455</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Data_Completeness(LifeExpectancyData[[#This Row],[Life expectancy]:[Schooling]])</f>
        <v>1</v>
      </c>
    </row>
    <row r="1791" spans="1:23" x14ac:dyDescent="0.25">
      <c r="A1791" t="s">
        <v>571</v>
      </c>
      <c r="B1791">
        <v>2006</v>
      </c>
      <c r="C1791" t="s">
        <v>455</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Data_Completeness(LifeExpectancyData[[#This Row],[Life expectancy]:[Schooling]])</f>
        <v>1</v>
      </c>
    </row>
    <row r="1792" spans="1:23" x14ac:dyDescent="0.25">
      <c r="A1792" t="s">
        <v>571</v>
      </c>
      <c r="B1792">
        <v>2005</v>
      </c>
      <c r="C1792" t="s">
        <v>455</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Data_Completeness(LifeExpectancyData[[#This Row],[Life expectancy]:[Schooling]])</f>
        <v>1</v>
      </c>
    </row>
    <row r="1793" spans="1:23" x14ac:dyDescent="0.25">
      <c r="A1793" t="s">
        <v>571</v>
      </c>
      <c r="B1793">
        <v>2004</v>
      </c>
      <c r="C1793" t="s">
        <v>455</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Data_Completeness(LifeExpectancyData[[#This Row],[Life expectancy]:[Schooling]])</f>
        <v>1</v>
      </c>
    </row>
    <row r="1794" spans="1:23" x14ac:dyDescent="0.25">
      <c r="A1794" t="s">
        <v>571</v>
      </c>
      <c r="B1794">
        <v>2003</v>
      </c>
      <c r="C1794" t="s">
        <v>455</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Data_Completeness(LifeExpectancyData[[#This Row],[Life expectancy]:[Schooling]])</f>
        <v>1</v>
      </c>
    </row>
    <row r="1795" spans="1:23" x14ac:dyDescent="0.25">
      <c r="A1795" t="s">
        <v>571</v>
      </c>
      <c r="B1795">
        <v>2002</v>
      </c>
      <c r="C1795" t="s">
        <v>455</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Data_Completeness(LifeExpectancyData[[#This Row],[Life expectancy]:[Schooling]])</f>
        <v>0</v>
      </c>
    </row>
    <row r="1796" spans="1:23" x14ac:dyDescent="0.25">
      <c r="A1796" t="s">
        <v>571</v>
      </c>
      <c r="B1796">
        <v>2001</v>
      </c>
      <c r="C1796" t="s">
        <v>455</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Data_Completeness(LifeExpectancyData[[#This Row],[Life expectancy]:[Schooling]])</f>
        <v>0</v>
      </c>
    </row>
    <row r="1797" spans="1:23" x14ac:dyDescent="0.25">
      <c r="A1797" t="s">
        <v>571</v>
      </c>
      <c r="B1797">
        <v>2000</v>
      </c>
      <c r="C1797" t="s">
        <v>455</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Data_Completeness(LifeExpectancyData[[#This Row],[Life expectancy]:[Schooling]])</f>
        <v>0</v>
      </c>
    </row>
    <row r="1798" spans="1:23" x14ac:dyDescent="0.25">
      <c r="A1798" t="s">
        <v>572</v>
      </c>
      <c r="B1798">
        <v>2015</v>
      </c>
      <c r="C1798" t="s">
        <v>455</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Data_Completeness(LifeExpectancyData[[#This Row],[Life expectancy]:[Schooling]])</f>
        <v>0</v>
      </c>
    </row>
    <row r="1799" spans="1:23" x14ac:dyDescent="0.25">
      <c r="A1799" t="s">
        <v>572</v>
      </c>
      <c r="B1799">
        <v>2014</v>
      </c>
      <c r="C1799" t="s">
        <v>455</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Data_Completeness(LifeExpectancyData[[#This Row],[Life expectancy]:[Schooling]])</f>
        <v>1</v>
      </c>
    </row>
    <row r="1800" spans="1:23" x14ac:dyDescent="0.25">
      <c r="A1800" t="s">
        <v>572</v>
      </c>
      <c r="B1800">
        <v>2013</v>
      </c>
      <c r="C1800" t="s">
        <v>455</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Data_Completeness(LifeExpectancyData[[#This Row],[Life expectancy]:[Schooling]])</f>
        <v>1</v>
      </c>
    </row>
    <row r="1801" spans="1:23" x14ac:dyDescent="0.25">
      <c r="A1801" t="s">
        <v>572</v>
      </c>
      <c r="B1801">
        <v>2012</v>
      </c>
      <c r="C1801" t="s">
        <v>455</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Data_Completeness(LifeExpectancyData[[#This Row],[Life expectancy]:[Schooling]])</f>
        <v>1</v>
      </c>
    </row>
    <row r="1802" spans="1:23" x14ac:dyDescent="0.25">
      <c r="A1802" t="s">
        <v>572</v>
      </c>
      <c r="B1802">
        <v>2011</v>
      </c>
      <c r="C1802" t="s">
        <v>455</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Data_Completeness(LifeExpectancyData[[#This Row],[Life expectancy]:[Schooling]])</f>
        <v>1</v>
      </c>
    </row>
    <row r="1803" spans="1:23" x14ac:dyDescent="0.25">
      <c r="A1803" t="s">
        <v>572</v>
      </c>
      <c r="B1803">
        <v>2010</v>
      </c>
      <c r="C1803" t="s">
        <v>455</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Data_Completeness(LifeExpectancyData[[#This Row],[Life expectancy]:[Schooling]])</f>
        <v>1</v>
      </c>
    </row>
    <row r="1804" spans="1:23" x14ac:dyDescent="0.25">
      <c r="A1804" t="s">
        <v>572</v>
      </c>
      <c r="B1804">
        <v>2009</v>
      </c>
      <c r="C1804" t="s">
        <v>455</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Data_Completeness(LifeExpectancyData[[#This Row],[Life expectancy]:[Schooling]])</f>
        <v>0</v>
      </c>
    </row>
    <row r="1805" spans="1:23" x14ac:dyDescent="0.25">
      <c r="A1805" t="s">
        <v>572</v>
      </c>
      <c r="B1805">
        <v>2008</v>
      </c>
      <c r="C1805" t="s">
        <v>455</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Data_Completeness(LifeExpectancyData[[#This Row],[Life expectancy]:[Schooling]])</f>
        <v>0</v>
      </c>
    </row>
    <row r="1806" spans="1:23" x14ac:dyDescent="0.25">
      <c r="A1806" t="s">
        <v>572</v>
      </c>
      <c r="B1806">
        <v>2007</v>
      </c>
      <c r="C1806" t="s">
        <v>455</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Data_Completeness(LifeExpectancyData[[#This Row],[Life expectancy]:[Schooling]])</f>
        <v>0</v>
      </c>
    </row>
    <row r="1807" spans="1:23" x14ac:dyDescent="0.25">
      <c r="A1807" t="s">
        <v>572</v>
      </c>
      <c r="B1807">
        <v>2006</v>
      </c>
      <c r="C1807" t="s">
        <v>455</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Data_Completeness(LifeExpectancyData[[#This Row],[Life expectancy]:[Schooling]])</f>
        <v>0</v>
      </c>
    </row>
    <row r="1808" spans="1:23" x14ac:dyDescent="0.25">
      <c r="A1808" t="s">
        <v>572</v>
      </c>
      <c r="B1808">
        <v>2005</v>
      </c>
      <c r="C1808" t="s">
        <v>455</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Data_Completeness(LifeExpectancyData[[#This Row],[Life expectancy]:[Schooling]])</f>
        <v>0</v>
      </c>
    </row>
    <row r="1809" spans="1:23" x14ac:dyDescent="0.25">
      <c r="A1809" t="s">
        <v>572</v>
      </c>
      <c r="B1809">
        <v>2004</v>
      </c>
      <c r="C1809" t="s">
        <v>455</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Data_Completeness(LifeExpectancyData[[#This Row],[Life expectancy]:[Schooling]])</f>
        <v>0</v>
      </c>
    </row>
    <row r="1810" spans="1:23" x14ac:dyDescent="0.25">
      <c r="A1810" t="s">
        <v>572</v>
      </c>
      <c r="B1810">
        <v>2003</v>
      </c>
      <c r="C1810" t="s">
        <v>455</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Data_Completeness(LifeExpectancyData[[#This Row],[Life expectancy]:[Schooling]])</f>
        <v>0</v>
      </c>
    </row>
    <row r="1811" spans="1:23" x14ac:dyDescent="0.25">
      <c r="A1811" t="s">
        <v>572</v>
      </c>
      <c r="B1811">
        <v>2002</v>
      </c>
      <c r="C1811" t="s">
        <v>455</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Data_Completeness(LifeExpectancyData[[#This Row],[Life expectancy]:[Schooling]])</f>
        <v>0</v>
      </c>
    </row>
    <row r="1812" spans="1:23" x14ac:dyDescent="0.25">
      <c r="A1812" t="s">
        <v>572</v>
      </c>
      <c r="B1812">
        <v>2001</v>
      </c>
      <c r="C1812" t="s">
        <v>455</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Data_Completeness(LifeExpectancyData[[#This Row],[Life expectancy]:[Schooling]])</f>
        <v>0</v>
      </c>
    </row>
    <row r="1813" spans="1:23" x14ac:dyDescent="0.25">
      <c r="A1813" t="s">
        <v>572</v>
      </c>
      <c r="B1813">
        <v>2000</v>
      </c>
      <c r="C1813" t="s">
        <v>455</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Data_Completeness(LifeExpectancyData[[#This Row],[Life expectancy]:[Schooling]])</f>
        <v>0</v>
      </c>
    </row>
    <row r="1814" spans="1:23" x14ac:dyDescent="0.25">
      <c r="A1814" t="s">
        <v>573</v>
      </c>
      <c r="B1814">
        <v>2013</v>
      </c>
      <c r="C1814" t="s">
        <v>455</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Data_Completeness(LifeExpectancyData[[#This Row],[Life expectancy]:[Schooling]])</f>
        <v>0</v>
      </c>
    </row>
    <row r="1815" spans="1:23" x14ac:dyDescent="0.25">
      <c r="A1815" t="s">
        <v>574</v>
      </c>
      <c r="B1815">
        <v>2015</v>
      </c>
      <c r="C1815" t="s">
        <v>455</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Data_Completeness(LifeExpectancyData[[#This Row],[Life expectancy]:[Schooling]])</f>
        <v>0</v>
      </c>
    </row>
    <row r="1816" spans="1:23" x14ac:dyDescent="0.25">
      <c r="A1816" t="s">
        <v>574</v>
      </c>
      <c r="B1816">
        <v>2014</v>
      </c>
      <c r="C1816" t="s">
        <v>455</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Data_Completeness(LifeExpectancyData[[#This Row],[Life expectancy]:[Schooling]])</f>
        <v>1</v>
      </c>
    </row>
    <row r="1817" spans="1:23" x14ac:dyDescent="0.25">
      <c r="A1817" t="s">
        <v>574</v>
      </c>
      <c r="B1817">
        <v>2013</v>
      </c>
      <c r="C1817" t="s">
        <v>455</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Data_Completeness(LifeExpectancyData[[#This Row],[Life expectancy]:[Schooling]])</f>
        <v>1</v>
      </c>
    </row>
    <row r="1818" spans="1:23" x14ac:dyDescent="0.25">
      <c r="A1818" t="s">
        <v>574</v>
      </c>
      <c r="B1818">
        <v>2012</v>
      </c>
      <c r="C1818" t="s">
        <v>455</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Data_Completeness(LifeExpectancyData[[#This Row],[Life expectancy]:[Schooling]])</f>
        <v>1</v>
      </c>
    </row>
    <row r="1819" spans="1:23" x14ac:dyDescent="0.25">
      <c r="A1819" t="s">
        <v>574</v>
      </c>
      <c r="B1819">
        <v>2011</v>
      </c>
      <c r="C1819" t="s">
        <v>455</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Data_Completeness(LifeExpectancyData[[#This Row],[Life expectancy]:[Schooling]])</f>
        <v>1</v>
      </c>
    </row>
    <row r="1820" spans="1:23" x14ac:dyDescent="0.25">
      <c r="A1820" t="s">
        <v>574</v>
      </c>
      <c r="B1820">
        <v>2010</v>
      </c>
      <c r="C1820" t="s">
        <v>455</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Data_Completeness(LifeExpectancyData[[#This Row],[Life expectancy]:[Schooling]])</f>
        <v>1</v>
      </c>
    </row>
    <row r="1821" spans="1:23" x14ac:dyDescent="0.25">
      <c r="A1821" t="s">
        <v>574</v>
      </c>
      <c r="B1821">
        <v>2009</v>
      </c>
      <c r="C1821" t="s">
        <v>455</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Data_Completeness(LifeExpectancyData[[#This Row],[Life expectancy]:[Schooling]])</f>
        <v>1</v>
      </c>
    </row>
    <row r="1822" spans="1:23" x14ac:dyDescent="0.25">
      <c r="A1822" t="s">
        <v>574</v>
      </c>
      <c r="B1822">
        <v>2008</v>
      </c>
      <c r="C1822" t="s">
        <v>455</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Data_Completeness(LifeExpectancyData[[#This Row],[Life expectancy]:[Schooling]])</f>
        <v>1</v>
      </c>
    </row>
    <row r="1823" spans="1:23" x14ac:dyDescent="0.25">
      <c r="A1823" t="s">
        <v>574</v>
      </c>
      <c r="B1823">
        <v>2007</v>
      </c>
      <c r="C1823" t="s">
        <v>455</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Data_Completeness(LifeExpectancyData[[#This Row],[Life expectancy]:[Schooling]])</f>
        <v>1</v>
      </c>
    </row>
    <row r="1824" spans="1:23" x14ac:dyDescent="0.25">
      <c r="A1824" t="s">
        <v>574</v>
      </c>
      <c r="B1824">
        <v>2006</v>
      </c>
      <c r="C1824" t="s">
        <v>455</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Data_Completeness(LifeExpectancyData[[#This Row],[Life expectancy]:[Schooling]])</f>
        <v>1</v>
      </c>
    </row>
    <row r="1825" spans="1:23" x14ac:dyDescent="0.25">
      <c r="A1825" t="s">
        <v>574</v>
      </c>
      <c r="B1825">
        <v>2005</v>
      </c>
      <c r="C1825" t="s">
        <v>455</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Data_Completeness(LifeExpectancyData[[#This Row],[Life expectancy]:[Schooling]])</f>
        <v>1</v>
      </c>
    </row>
    <row r="1826" spans="1:23" x14ac:dyDescent="0.25">
      <c r="A1826" t="s">
        <v>574</v>
      </c>
      <c r="B1826">
        <v>2004</v>
      </c>
      <c r="C1826" t="s">
        <v>455</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Data_Completeness(LifeExpectancyData[[#This Row],[Life expectancy]:[Schooling]])</f>
        <v>1</v>
      </c>
    </row>
    <row r="1827" spans="1:23" x14ac:dyDescent="0.25">
      <c r="A1827" t="s">
        <v>574</v>
      </c>
      <c r="B1827">
        <v>2003</v>
      </c>
      <c r="C1827" t="s">
        <v>455</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Data_Completeness(LifeExpectancyData[[#This Row],[Life expectancy]:[Schooling]])</f>
        <v>1</v>
      </c>
    </row>
    <row r="1828" spans="1:23" x14ac:dyDescent="0.25">
      <c r="A1828" t="s">
        <v>574</v>
      </c>
      <c r="B1828">
        <v>2002</v>
      </c>
      <c r="C1828" t="s">
        <v>455</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Data_Completeness(LifeExpectancyData[[#This Row],[Life expectancy]:[Schooling]])</f>
        <v>0</v>
      </c>
    </row>
    <row r="1829" spans="1:23" x14ac:dyDescent="0.25">
      <c r="A1829" t="s">
        <v>574</v>
      </c>
      <c r="B1829">
        <v>2001</v>
      </c>
      <c r="C1829" t="s">
        <v>455</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Data_Completeness(LifeExpectancyData[[#This Row],[Life expectancy]:[Schooling]])</f>
        <v>0</v>
      </c>
    </row>
    <row r="1830" spans="1:23" x14ac:dyDescent="0.25">
      <c r="A1830" t="s">
        <v>574</v>
      </c>
      <c r="B1830">
        <v>2000</v>
      </c>
      <c r="C1830" t="s">
        <v>455</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Data_Completeness(LifeExpectancyData[[#This Row],[Life expectancy]:[Schooling]])</f>
        <v>0</v>
      </c>
    </row>
    <row r="1831" spans="1:23" x14ac:dyDescent="0.25">
      <c r="A1831" t="s">
        <v>575</v>
      </c>
      <c r="B1831">
        <v>2015</v>
      </c>
      <c r="C1831" t="s">
        <v>463</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Data_Completeness(LifeExpectancyData[[#This Row],[Life expectancy]:[Schooling]])</f>
        <v>0</v>
      </c>
    </row>
    <row r="1832" spans="1:23" x14ac:dyDescent="0.25">
      <c r="A1832" t="s">
        <v>575</v>
      </c>
      <c r="B1832">
        <v>2014</v>
      </c>
      <c r="C1832" t="s">
        <v>463</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Data_Completeness(LifeExpectancyData[[#This Row],[Life expectancy]:[Schooling]])</f>
        <v>1</v>
      </c>
    </row>
    <row r="1833" spans="1:23" x14ac:dyDescent="0.25">
      <c r="A1833" t="s">
        <v>575</v>
      </c>
      <c r="B1833">
        <v>2013</v>
      </c>
      <c r="C1833" t="s">
        <v>463</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Data_Completeness(LifeExpectancyData[[#This Row],[Life expectancy]:[Schooling]])</f>
        <v>1</v>
      </c>
    </row>
    <row r="1834" spans="1:23" x14ac:dyDescent="0.25">
      <c r="A1834" t="s">
        <v>575</v>
      </c>
      <c r="B1834">
        <v>2012</v>
      </c>
      <c r="C1834" t="s">
        <v>463</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Data_Completeness(LifeExpectancyData[[#This Row],[Life expectancy]:[Schooling]])</f>
        <v>1</v>
      </c>
    </row>
    <row r="1835" spans="1:23" x14ac:dyDescent="0.25">
      <c r="A1835" t="s">
        <v>575</v>
      </c>
      <c r="B1835">
        <v>2011</v>
      </c>
      <c r="C1835" t="s">
        <v>463</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Data_Completeness(LifeExpectancyData[[#This Row],[Life expectancy]:[Schooling]])</f>
        <v>1</v>
      </c>
    </row>
    <row r="1836" spans="1:23" x14ac:dyDescent="0.25">
      <c r="A1836" t="s">
        <v>575</v>
      </c>
      <c r="B1836">
        <v>2010</v>
      </c>
      <c r="C1836" t="s">
        <v>463</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Data_Completeness(LifeExpectancyData[[#This Row],[Life expectancy]:[Schooling]])</f>
        <v>0</v>
      </c>
    </row>
    <row r="1837" spans="1:23" x14ac:dyDescent="0.25">
      <c r="A1837" t="s">
        <v>575</v>
      </c>
      <c r="B1837">
        <v>2009</v>
      </c>
      <c r="C1837" t="s">
        <v>463</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Data_Completeness(LifeExpectancyData[[#This Row],[Life expectancy]:[Schooling]])</f>
        <v>0</v>
      </c>
    </row>
    <row r="1838" spans="1:23" x14ac:dyDescent="0.25">
      <c r="A1838" t="s">
        <v>575</v>
      </c>
      <c r="B1838">
        <v>2008</v>
      </c>
      <c r="C1838" t="s">
        <v>463</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Data_Completeness(LifeExpectancyData[[#This Row],[Life expectancy]:[Schooling]])</f>
        <v>0</v>
      </c>
    </row>
    <row r="1839" spans="1:23" x14ac:dyDescent="0.25">
      <c r="A1839" t="s">
        <v>575</v>
      </c>
      <c r="B1839">
        <v>2007</v>
      </c>
      <c r="C1839" t="s">
        <v>463</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Data_Completeness(LifeExpectancyData[[#This Row],[Life expectancy]:[Schooling]])</f>
        <v>0</v>
      </c>
    </row>
    <row r="1840" spans="1:23" x14ac:dyDescent="0.25">
      <c r="A1840" t="s">
        <v>575</v>
      </c>
      <c r="B1840">
        <v>2006</v>
      </c>
      <c r="C1840" t="s">
        <v>463</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Data_Completeness(LifeExpectancyData[[#This Row],[Life expectancy]:[Schooling]])</f>
        <v>0</v>
      </c>
    </row>
    <row r="1841" spans="1:23" x14ac:dyDescent="0.25">
      <c r="A1841" t="s">
        <v>575</v>
      </c>
      <c r="B1841">
        <v>2005</v>
      </c>
      <c r="C1841" t="s">
        <v>463</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Data_Completeness(LifeExpectancyData[[#This Row],[Life expectancy]:[Schooling]])</f>
        <v>0</v>
      </c>
    </row>
    <row r="1842" spans="1:23" x14ac:dyDescent="0.25">
      <c r="A1842" t="s">
        <v>575</v>
      </c>
      <c r="B1842">
        <v>2004</v>
      </c>
      <c r="C1842" t="s">
        <v>463</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Data_Completeness(LifeExpectancyData[[#This Row],[Life expectancy]:[Schooling]])</f>
        <v>0</v>
      </c>
    </row>
    <row r="1843" spans="1:23" x14ac:dyDescent="0.25">
      <c r="A1843" t="s">
        <v>575</v>
      </c>
      <c r="B1843">
        <v>2003</v>
      </c>
      <c r="C1843" t="s">
        <v>463</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Data_Completeness(LifeExpectancyData[[#This Row],[Life expectancy]:[Schooling]])</f>
        <v>0</v>
      </c>
    </row>
    <row r="1844" spans="1:23" x14ac:dyDescent="0.25">
      <c r="A1844" t="s">
        <v>575</v>
      </c>
      <c r="B1844">
        <v>2002</v>
      </c>
      <c r="C1844" t="s">
        <v>463</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Data_Completeness(LifeExpectancyData[[#This Row],[Life expectancy]:[Schooling]])</f>
        <v>0</v>
      </c>
    </row>
    <row r="1845" spans="1:23" x14ac:dyDescent="0.25">
      <c r="A1845" t="s">
        <v>575</v>
      </c>
      <c r="B1845">
        <v>2001</v>
      </c>
      <c r="C1845" t="s">
        <v>463</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Data_Completeness(LifeExpectancyData[[#This Row],[Life expectancy]:[Schooling]])</f>
        <v>0</v>
      </c>
    </row>
    <row r="1846" spans="1:23" x14ac:dyDescent="0.25">
      <c r="A1846" t="s">
        <v>575</v>
      </c>
      <c r="B1846">
        <v>2000</v>
      </c>
      <c r="C1846" t="s">
        <v>463</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Data_Completeness(LifeExpectancyData[[#This Row],[Life expectancy]:[Schooling]])</f>
        <v>0</v>
      </c>
    </row>
    <row r="1847" spans="1:23" x14ac:dyDescent="0.25">
      <c r="A1847" t="s">
        <v>576</v>
      </c>
      <c r="B1847">
        <v>2015</v>
      </c>
      <c r="C1847" t="s">
        <v>463</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Data_Completeness(LifeExpectancyData[[#This Row],[Life expectancy]:[Schooling]])</f>
        <v>0</v>
      </c>
    </row>
    <row r="1848" spans="1:23" x14ac:dyDescent="0.25">
      <c r="A1848" t="s">
        <v>576</v>
      </c>
      <c r="B1848">
        <v>2014</v>
      </c>
      <c r="C1848" t="s">
        <v>463</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Data_Completeness(LifeExpectancyData[[#This Row],[Life expectancy]:[Schooling]])</f>
        <v>0</v>
      </c>
    </row>
    <row r="1849" spans="1:23" x14ac:dyDescent="0.25">
      <c r="A1849" t="s">
        <v>576</v>
      </c>
      <c r="B1849">
        <v>2013</v>
      </c>
      <c r="C1849" t="s">
        <v>463</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Data_Completeness(LifeExpectancyData[[#This Row],[Life expectancy]:[Schooling]])</f>
        <v>0</v>
      </c>
    </row>
    <row r="1850" spans="1:23" x14ac:dyDescent="0.25">
      <c r="A1850" t="s">
        <v>576</v>
      </c>
      <c r="B1850">
        <v>2012</v>
      </c>
      <c r="C1850" t="s">
        <v>463</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Data_Completeness(LifeExpectancyData[[#This Row],[Life expectancy]:[Schooling]])</f>
        <v>0</v>
      </c>
    </row>
    <row r="1851" spans="1:23" x14ac:dyDescent="0.25">
      <c r="A1851" t="s">
        <v>576</v>
      </c>
      <c r="B1851">
        <v>2011</v>
      </c>
      <c r="C1851" t="s">
        <v>463</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Data_Completeness(LifeExpectancyData[[#This Row],[Life expectancy]:[Schooling]])</f>
        <v>0</v>
      </c>
    </row>
    <row r="1852" spans="1:23" x14ac:dyDescent="0.25">
      <c r="A1852" t="s">
        <v>576</v>
      </c>
      <c r="B1852">
        <v>2010</v>
      </c>
      <c r="C1852" t="s">
        <v>463</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Data_Completeness(LifeExpectancyData[[#This Row],[Life expectancy]:[Schooling]])</f>
        <v>0</v>
      </c>
    </row>
    <row r="1853" spans="1:23" x14ac:dyDescent="0.25">
      <c r="A1853" t="s">
        <v>576</v>
      </c>
      <c r="B1853">
        <v>2009</v>
      </c>
      <c r="C1853" t="s">
        <v>463</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Data_Completeness(LifeExpectancyData[[#This Row],[Life expectancy]:[Schooling]])</f>
        <v>0</v>
      </c>
    </row>
    <row r="1854" spans="1:23" x14ac:dyDescent="0.25">
      <c r="A1854" t="s">
        <v>576</v>
      </c>
      <c r="B1854">
        <v>2008</v>
      </c>
      <c r="C1854" t="s">
        <v>463</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Data_Completeness(LifeExpectancyData[[#This Row],[Life expectancy]:[Schooling]])</f>
        <v>0</v>
      </c>
    </row>
    <row r="1855" spans="1:23" x14ac:dyDescent="0.25">
      <c r="A1855" t="s">
        <v>576</v>
      </c>
      <c r="B1855">
        <v>2007</v>
      </c>
      <c r="C1855" t="s">
        <v>463</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Data_Completeness(LifeExpectancyData[[#This Row],[Life expectancy]:[Schooling]])</f>
        <v>0</v>
      </c>
    </row>
    <row r="1856" spans="1:23" x14ac:dyDescent="0.25">
      <c r="A1856" t="s">
        <v>576</v>
      </c>
      <c r="B1856">
        <v>2006</v>
      </c>
      <c r="C1856" t="s">
        <v>463</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Data_Completeness(LifeExpectancyData[[#This Row],[Life expectancy]:[Schooling]])</f>
        <v>0</v>
      </c>
    </row>
    <row r="1857" spans="1:23" x14ac:dyDescent="0.25">
      <c r="A1857" t="s">
        <v>576</v>
      </c>
      <c r="B1857">
        <v>2005</v>
      </c>
      <c r="C1857" t="s">
        <v>463</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Data_Completeness(LifeExpectancyData[[#This Row],[Life expectancy]:[Schooling]])</f>
        <v>0</v>
      </c>
    </row>
    <row r="1858" spans="1:23" x14ac:dyDescent="0.25">
      <c r="A1858" t="s">
        <v>576</v>
      </c>
      <c r="B1858">
        <v>2004</v>
      </c>
      <c r="C1858" t="s">
        <v>463</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Data_Completeness(LifeExpectancyData[[#This Row],[Life expectancy]:[Schooling]])</f>
        <v>0</v>
      </c>
    </row>
    <row r="1859" spans="1:23" x14ac:dyDescent="0.25">
      <c r="A1859" t="s">
        <v>576</v>
      </c>
      <c r="B1859">
        <v>2003</v>
      </c>
      <c r="C1859" t="s">
        <v>463</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Data_Completeness(LifeExpectancyData[[#This Row],[Life expectancy]:[Schooling]])</f>
        <v>0</v>
      </c>
    </row>
    <row r="1860" spans="1:23" x14ac:dyDescent="0.25">
      <c r="A1860" t="s">
        <v>576</v>
      </c>
      <c r="B1860">
        <v>2002</v>
      </c>
      <c r="C1860" t="s">
        <v>463</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Data_Completeness(LifeExpectancyData[[#This Row],[Life expectancy]:[Schooling]])</f>
        <v>0</v>
      </c>
    </row>
    <row r="1861" spans="1:23" x14ac:dyDescent="0.25">
      <c r="A1861" t="s">
        <v>576</v>
      </c>
      <c r="B1861">
        <v>2001</v>
      </c>
      <c r="C1861" t="s">
        <v>463</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Data_Completeness(LifeExpectancyData[[#This Row],[Life expectancy]:[Schooling]])</f>
        <v>0</v>
      </c>
    </row>
    <row r="1862" spans="1:23" x14ac:dyDescent="0.25">
      <c r="A1862" t="s">
        <v>576</v>
      </c>
      <c r="B1862">
        <v>2000</v>
      </c>
      <c r="C1862" t="s">
        <v>463</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Data_Completeness(LifeExpectancyData[[#This Row],[Life expectancy]:[Schooling]])</f>
        <v>0</v>
      </c>
    </row>
    <row r="1863" spans="1:23" x14ac:dyDescent="0.25">
      <c r="A1863" t="s">
        <v>577</v>
      </c>
      <c r="B1863">
        <v>2015</v>
      </c>
      <c r="C1863" t="s">
        <v>455</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Data_Completeness(LifeExpectancyData[[#This Row],[Life expectancy]:[Schooling]])</f>
        <v>0</v>
      </c>
    </row>
    <row r="1864" spans="1:23" x14ac:dyDescent="0.25">
      <c r="A1864" t="s">
        <v>577</v>
      </c>
      <c r="B1864">
        <v>2014</v>
      </c>
      <c r="C1864" t="s">
        <v>455</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Data_Completeness(LifeExpectancyData[[#This Row],[Life expectancy]:[Schooling]])</f>
        <v>1</v>
      </c>
    </row>
    <row r="1865" spans="1:23" x14ac:dyDescent="0.25">
      <c r="A1865" t="s">
        <v>577</v>
      </c>
      <c r="B1865">
        <v>2013</v>
      </c>
      <c r="C1865" t="s">
        <v>455</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Data_Completeness(LifeExpectancyData[[#This Row],[Life expectancy]:[Schooling]])</f>
        <v>1</v>
      </c>
    </row>
    <row r="1866" spans="1:23" x14ac:dyDescent="0.25">
      <c r="A1866" t="s">
        <v>577</v>
      </c>
      <c r="B1866">
        <v>2012</v>
      </c>
      <c r="C1866" t="s">
        <v>455</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Data_Completeness(LifeExpectancyData[[#This Row],[Life expectancy]:[Schooling]])</f>
        <v>1</v>
      </c>
    </row>
    <row r="1867" spans="1:23" x14ac:dyDescent="0.25">
      <c r="A1867" t="s">
        <v>577</v>
      </c>
      <c r="B1867">
        <v>2011</v>
      </c>
      <c r="C1867" t="s">
        <v>455</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Data_Completeness(LifeExpectancyData[[#This Row],[Life expectancy]:[Schooling]])</f>
        <v>1</v>
      </c>
    </row>
    <row r="1868" spans="1:23" x14ac:dyDescent="0.25">
      <c r="A1868" t="s">
        <v>577</v>
      </c>
      <c r="B1868">
        <v>2010</v>
      </c>
      <c r="C1868" t="s">
        <v>455</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Data_Completeness(LifeExpectancyData[[#This Row],[Life expectancy]:[Schooling]])</f>
        <v>1</v>
      </c>
    </row>
    <row r="1869" spans="1:23" x14ac:dyDescent="0.25">
      <c r="A1869" t="s">
        <v>577</v>
      </c>
      <c r="B1869">
        <v>2009</v>
      </c>
      <c r="C1869" t="s">
        <v>455</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Data_Completeness(LifeExpectancyData[[#This Row],[Life expectancy]:[Schooling]])</f>
        <v>1</v>
      </c>
    </row>
    <row r="1870" spans="1:23" x14ac:dyDescent="0.25">
      <c r="A1870" t="s">
        <v>577</v>
      </c>
      <c r="B1870">
        <v>2008</v>
      </c>
      <c r="C1870" t="s">
        <v>455</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Data_Completeness(LifeExpectancyData[[#This Row],[Life expectancy]:[Schooling]])</f>
        <v>1</v>
      </c>
    </row>
    <row r="1871" spans="1:23" x14ac:dyDescent="0.25">
      <c r="A1871" t="s">
        <v>577</v>
      </c>
      <c r="B1871">
        <v>2007</v>
      </c>
      <c r="C1871" t="s">
        <v>455</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Data_Completeness(LifeExpectancyData[[#This Row],[Life expectancy]:[Schooling]])</f>
        <v>1</v>
      </c>
    </row>
    <row r="1872" spans="1:23" x14ac:dyDescent="0.25">
      <c r="A1872" t="s">
        <v>577</v>
      </c>
      <c r="B1872">
        <v>2006</v>
      </c>
      <c r="C1872" t="s">
        <v>455</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Data_Completeness(LifeExpectancyData[[#This Row],[Life expectancy]:[Schooling]])</f>
        <v>1</v>
      </c>
    </row>
    <row r="1873" spans="1:23" x14ac:dyDescent="0.25">
      <c r="A1873" t="s">
        <v>577</v>
      </c>
      <c r="B1873">
        <v>2005</v>
      </c>
      <c r="C1873" t="s">
        <v>455</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Data_Completeness(LifeExpectancyData[[#This Row],[Life expectancy]:[Schooling]])</f>
        <v>1</v>
      </c>
    </row>
    <row r="1874" spans="1:23" x14ac:dyDescent="0.25">
      <c r="A1874" t="s">
        <v>577</v>
      </c>
      <c r="B1874">
        <v>2004</v>
      </c>
      <c r="C1874" t="s">
        <v>455</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Data_Completeness(LifeExpectancyData[[#This Row],[Life expectancy]:[Schooling]])</f>
        <v>1</v>
      </c>
    </row>
    <row r="1875" spans="1:23" x14ac:dyDescent="0.25">
      <c r="A1875" t="s">
        <v>577</v>
      </c>
      <c r="B1875">
        <v>2003</v>
      </c>
      <c r="C1875" t="s">
        <v>455</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Data_Completeness(LifeExpectancyData[[#This Row],[Life expectancy]:[Schooling]])</f>
        <v>1</v>
      </c>
    </row>
    <row r="1876" spans="1:23" x14ac:dyDescent="0.25">
      <c r="A1876" t="s">
        <v>577</v>
      </c>
      <c r="B1876">
        <v>2002</v>
      </c>
      <c r="C1876" t="s">
        <v>455</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Data_Completeness(LifeExpectancyData[[#This Row],[Life expectancy]:[Schooling]])</f>
        <v>1</v>
      </c>
    </row>
    <row r="1877" spans="1:23" x14ac:dyDescent="0.25">
      <c r="A1877" t="s">
        <v>577</v>
      </c>
      <c r="B1877">
        <v>2001</v>
      </c>
      <c r="C1877" t="s">
        <v>455</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Data_Completeness(LifeExpectancyData[[#This Row],[Life expectancy]:[Schooling]])</f>
        <v>1</v>
      </c>
    </row>
    <row r="1878" spans="1:23" x14ac:dyDescent="0.25">
      <c r="A1878" t="s">
        <v>577</v>
      </c>
      <c r="B1878">
        <v>2000</v>
      </c>
      <c r="C1878" t="s">
        <v>455</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Data_Completeness(LifeExpectancyData[[#This Row],[Life expectancy]:[Schooling]])</f>
        <v>1</v>
      </c>
    </row>
    <row r="1879" spans="1:23" x14ac:dyDescent="0.25">
      <c r="A1879" t="s">
        <v>578</v>
      </c>
      <c r="B1879">
        <v>2015</v>
      </c>
      <c r="C1879" t="s">
        <v>455</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Data_Completeness(LifeExpectancyData[[#This Row],[Life expectancy]:[Schooling]])</f>
        <v>0</v>
      </c>
    </row>
    <row r="1880" spans="1:23" x14ac:dyDescent="0.25">
      <c r="A1880" t="s">
        <v>578</v>
      </c>
      <c r="B1880">
        <v>2014</v>
      </c>
      <c r="C1880" t="s">
        <v>455</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Data_Completeness(LifeExpectancyData[[#This Row],[Life expectancy]:[Schooling]])</f>
        <v>1</v>
      </c>
    </row>
    <row r="1881" spans="1:23" x14ac:dyDescent="0.25">
      <c r="A1881" t="s">
        <v>578</v>
      </c>
      <c r="B1881">
        <v>2013</v>
      </c>
      <c r="C1881" t="s">
        <v>455</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Data_Completeness(LifeExpectancyData[[#This Row],[Life expectancy]:[Schooling]])</f>
        <v>1</v>
      </c>
    </row>
    <row r="1882" spans="1:23" x14ac:dyDescent="0.25">
      <c r="A1882" t="s">
        <v>578</v>
      </c>
      <c r="B1882">
        <v>2012</v>
      </c>
      <c r="C1882" t="s">
        <v>455</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Data_Completeness(LifeExpectancyData[[#This Row],[Life expectancy]:[Schooling]])</f>
        <v>1</v>
      </c>
    </row>
    <row r="1883" spans="1:23" x14ac:dyDescent="0.25">
      <c r="A1883" t="s">
        <v>578</v>
      </c>
      <c r="B1883">
        <v>2011</v>
      </c>
      <c r="C1883" t="s">
        <v>455</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Data_Completeness(LifeExpectancyData[[#This Row],[Life expectancy]:[Schooling]])</f>
        <v>1</v>
      </c>
    </row>
    <row r="1884" spans="1:23" x14ac:dyDescent="0.25">
      <c r="A1884" t="s">
        <v>578</v>
      </c>
      <c r="B1884">
        <v>2010</v>
      </c>
      <c r="C1884" t="s">
        <v>455</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Data_Completeness(LifeExpectancyData[[#This Row],[Life expectancy]:[Schooling]])</f>
        <v>1</v>
      </c>
    </row>
    <row r="1885" spans="1:23" x14ac:dyDescent="0.25">
      <c r="A1885" t="s">
        <v>578</v>
      </c>
      <c r="B1885">
        <v>2009</v>
      </c>
      <c r="C1885" t="s">
        <v>455</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Data_Completeness(LifeExpectancyData[[#This Row],[Life expectancy]:[Schooling]])</f>
        <v>1</v>
      </c>
    </row>
    <row r="1886" spans="1:23" x14ac:dyDescent="0.25">
      <c r="A1886" t="s">
        <v>578</v>
      </c>
      <c r="B1886">
        <v>2008</v>
      </c>
      <c r="C1886" t="s">
        <v>455</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Data_Completeness(LifeExpectancyData[[#This Row],[Life expectancy]:[Schooling]])</f>
        <v>0</v>
      </c>
    </row>
    <row r="1887" spans="1:23" x14ac:dyDescent="0.25">
      <c r="A1887" t="s">
        <v>578</v>
      </c>
      <c r="B1887">
        <v>2007</v>
      </c>
      <c r="C1887" t="s">
        <v>455</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Data_Completeness(LifeExpectancyData[[#This Row],[Life expectancy]:[Schooling]])</f>
        <v>0</v>
      </c>
    </row>
    <row r="1888" spans="1:23" x14ac:dyDescent="0.25">
      <c r="A1888" t="s">
        <v>578</v>
      </c>
      <c r="B1888">
        <v>2006</v>
      </c>
      <c r="C1888" t="s">
        <v>455</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Data_Completeness(LifeExpectancyData[[#This Row],[Life expectancy]:[Schooling]])</f>
        <v>0</v>
      </c>
    </row>
    <row r="1889" spans="1:23" x14ac:dyDescent="0.25">
      <c r="A1889" t="s">
        <v>578</v>
      </c>
      <c r="B1889">
        <v>2005</v>
      </c>
      <c r="C1889" t="s">
        <v>455</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Data_Completeness(LifeExpectancyData[[#This Row],[Life expectancy]:[Schooling]])</f>
        <v>0</v>
      </c>
    </row>
    <row r="1890" spans="1:23" x14ac:dyDescent="0.25">
      <c r="A1890" t="s">
        <v>578</v>
      </c>
      <c r="B1890">
        <v>2004</v>
      </c>
      <c r="C1890" t="s">
        <v>455</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Data_Completeness(LifeExpectancyData[[#This Row],[Life expectancy]:[Schooling]])</f>
        <v>0</v>
      </c>
    </row>
    <row r="1891" spans="1:23" x14ac:dyDescent="0.25">
      <c r="A1891" t="s">
        <v>578</v>
      </c>
      <c r="B1891">
        <v>2003</v>
      </c>
      <c r="C1891" t="s">
        <v>455</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Data_Completeness(LifeExpectancyData[[#This Row],[Life expectancy]:[Schooling]])</f>
        <v>0</v>
      </c>
    </row>
    <row r="1892" spans="1:23" x14ac:dyDescent="0.25">
      <c r="A1892" t="s">
        <v>578</v>
      </c>
      <c r="B1892">
        <v>2002</v>
      </c>
      <c r="C1892" t="s">
        <v>455</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Data_Completeness(LifeExpectancyData[[#This Row],[Life expectancy]:[Schooling]])</f>
        <v>0</v>
      </c>
    </row>
    <row r="1893" spans="1:23" x14ac:dyDescent="0.25">
      <c r="A1893" t="s">
        <v>578</v>
      </c>
      <c r="B1893">
        <v>2001</v>
      </c>
      <c r="C1893" t="s">
        <v>455</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Data_Completeness(LifeExpectancyData[[#This Row],[Life expectancy]:[Schooling]])</f>
        <v>0</v>
      </c>
    </row>
    <row r="1894" spans="1:23" x14ac:dyDescent="0.25">
      <c r="A1894" t="s">
        <v>578</v>
      </c>
      <c r="B1894">
        <v>2000</v>
      </c>
      <c r="C1894" t="s">
        <v>455</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Data_Completeness(LifeExpectancyData[[#This Row],[Life expectancy]:[Schooling]])</f>
        <v>0</v>
      </c>
    </row>
    <row r="1895" spans="1:23" x14ac:dyDescent="0.25">
      <c r="A1895" t="s">
        <v>579</v>
      </c>
      <c r="B1895">
        <v>2015</v>
      </c>
      <c r="C1895" t="s">
        <v>455</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Data_Completeness(LifeExpectancyData[[#This Row],[Life expectancy]:[Schooling]])</f>
        <v>0</v>
      </c>
    </row>
    <row r="1896" spans="1:23" x14ac:dyDescent="0.25">
      <c r="A1896" t="s">
        <v>579</v>
      </c>
      <c r="B1896">
        <v>2014</v>
      </c>
      <c r="C1896" t="s">
        <v>455</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Data_Completeness(LifeExpectancyData[[#This Row],[Life expectancy]:[Schooling]])</f>
        <v>1</v>
      </c>
    </row>
    <row r="1897" spans="1:23" x14ac:dyDescent="0.25">
      <c r="A1897" t="s">
        <v>579</v>
      </c>
      <c r="B1897">
        <v>2013</v>
      </c>
      <c r="C1897" t="s">
        <v>455</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Data_Completeness(LifeExpectancyData[[#This Row],[Life expectancy]:[Schooling]])</f>
        <v>1</v>
      </c>
    </row>
    <row r="1898" spans="1:23" x14ac:dyDescent="0.25">
      <c r="A1898" t="s">
        <v>579</v>
      </c>
      <c r="B1898">
        <v>2012</v>
      </c>
      <c r="C1898" t="s">
        <v>455</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Data_Completeness(LifeExpectancyData[[#This Row],[Life expectancy]:[Schooling]])</f>
        <v>1</v>
      </c>
    </row>
    <row r="1899" spans="1:23" x14ac:dyDescent="0.25">
      <c r="A1899" t="s">
        <v>579</v>
      </c>
      <c r="B1899">
        <v>2011</v>
      </c>
      <c r="C1899" t="s">
        <v>455</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Data_Completeness(LifeExpectancyData[[#This Row],[Life expectancy]:[Schooling]])</f>
        <v>1</v>
      </c>
    </row>
    <row r="1900" spans="1:23" x14ac:dyDescent="0.25">
      <c r="A1900" t="s">
        <v>579</v>
      </c>
      <c r="B1900">
        <v>2010</v>
      </c>
      <c r="C1900" t="s">
        <v>455</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Data_Completeness(LifeExpectancyData[[#This Row],[Life expectancy]:[Schooling]])</f>
        <v>1</v>
      </c>
    </row>
    <row r="1901" spans="1:23" x14ac:dyDescent="0.25">
      <c r="A1901" t="s">
        <v>579</v>
      </c>
      <c r="B1901">
        <v>2009</v>
      </c>
      <c r="C1901" t="s">
        <v>455</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Data_Completeness(LifeExpectancyData[[#This Row],[Life expectancy]:[Schooling]])</f>
        <v>1</v>
      </c>
    </row>
    <row r="1902" spans="1:23" x14ac:dyDescent="0.25">
      <c r="A1902" t="s">
        <v>579</v>
      </c>
      <c r="B1902">
        <v>2008</v>
      </c>
      <c r="C1902" t="s">
        <v>455</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Data_Completeness(LifeExpectancyData[[#This Row],[Life expectancy]:[Schooling]])</f>
        <v>1</v>
      </c>
    </row>
    <row r="1903" spans="1:23" x14ac:dyDescent="0.25">
      <c r="A1903" t="s">
        <v>579</v>
      </c>
      <c r="B1903">
        <v>2007</v>
      </c>
      <c r="C1903" t="s">
        <v>455</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Data_Completeness(LifeExpectancyData[[#This Row],[Life expectancy]:[Schooling]])</f>
        <v>1</v>
      </c>
    </row>
    <row r="1904" spans="1:23" x14ac:dyDescent="0.25">
      <c r="A1904" t="s">
        <v>579</v>
      </c>
      <c r="B1904">
        <v>2006</v>
      </c>
      <c r="C1904" t="s">
        <v>455</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Data_Completeness(LifeExpectancyData[[#This Row],[Life expectancy]:[Schooling]])</f>
        <v>1</v>
      </c>
    </row>
    <row r="1905" spans="1:23" x14ac:dyDescent="0.25">
      <c r="A1905" t="s">
        <v>579</v>
      </c>
      <c r="B1905">
        <v>2005</v>
      </c>
      <c r="C1905" t="s">
        <v>455</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Data_Completeness(LifeExpectancyData[[#This Row],[Life expectancy]:[Schooling]])</f>
        <v>1</v>
      </c>
    </row>
    <row r="1906" spans="1:23" x14ac:dyDescent="0.25">
      <c r="A1906" t="s">
        <v>579</v>
      </c>
      <c r="B1906">
        <v>2004</v>
      </c>
      <c r="C1906" t="s">
        <v>455</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Data_Completeness(LifeExpectancyData[[#This Row],[Life expectancy]:[Schooling]])</f>
        <v>0</v>
      </c>
    </row>
    <row r="1907" spans="1:23" x14ac:dyDescent="0.25">
      <c r="A1907" t="s">
        <v>579</v>
      </c>
      <c r="B1907">
        <v>2003</v>
      </c>
      <c r="C1907" t="s">
        <v>455</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Data_Completeness(LifeExpectancyData[[#This Row],[Life expectancy]:[Schooling]])</f>
        <v>0</v>
      </c>
    </row>
    <row r="1908" spans="1:23" x14ac:dyDescent="0.25">
      <c r="A1908" t="s">
        <v>579</v>
      </c>
      <c r="B1908">
        <v>2002</v>
      </c>
      <c r="C1908" t="s">
        <v>455</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Data_Completeness(LifeExpectancyData[[#This Row],[Life expectancy]:[Schooling]])</f>
        <v>0</v>
      </c>
    </row>
    <row r="1909" spans="1:23" x14ac:dyDescent="0.25">
      <c r="A1909" t="s">
        <v>579</v>
      </c>
      <c r="B1909">
        <v>2001</v>
      </c>
      <c r="C1909" t="s">
        <v>455</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Data_Completeness(LifeExpectancyData[[#This Row],[Life expectancy]:[Schooling]])</f>
        <v>0</v>
      </c>
    </row>
    <row r="1910" spans="1:23" x14ac:dyDescent="0.25">
      <c r="A1910" t="s">
        <v>579</v>
      </c>
      <c r="B1910">
        <v>2000</v>
      </c>
      <c r="C1910" t="s">
        <v>455</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Data_Completeness(LifeExpectancyData[[#This Row],[Life expectancy]:[Schooling]])</f>
        <v>0</v>
      </c>
    </row>
    <row r="1911" spans="1:23" x14ac:dyDescent="0.25">
      <c r="A1911" t="s">
        <v>580</v>
      </c>
      <c r="B1911">
        <v>2013</v>
      </c>
      <c r="C1911" t="s">
        <v>455</v>
      </c>
      <c r="F1911">
        <v>0</v>
      </c>
      <c r="G1911">
        <v>0.01</v>
      </c>
      <c r="H1911">
        <v>0</v>
      </c>
      <c r="I1911">
        <v>99</v>
      </c>
      <c r="J1911">
        <v>0</v>
      </c>
      <c r="K1911">
        <v>77.3</v>
      </c>
      <c r="L1911">
        <v>0</v>
      </c>
      <c r="M1911">
        <v>99</v>
      </c>
      <c r="N1911">
        <v>7.2</v>
      </c>
      <c r="O1911">
        <v>99</v>
      </c>
      <c r="P1911">
        <v>0.1</v>
      </c>
      <c r="S1911">
        <v>0.1</v>
      </c>
      <c r="T1911">
        <v>0.1</v>
      </c>
      <c r="W1911" t="b">
        <f>Data_Completeness(LifeExpectancyData[[#This Row],[Life expectancy]:[Schooling]])</f>
        <v>0</v>
      </c>
    </row>
    <row r="1912" spans="1:23" x14ac:dyDescent="0.25">
      <c r="A1912" t="s">
        <v>581</v>
      </c>
      <c r="B1912">
        <v>2015</v>
      </c>
      <c r="C1912" t="s">
        <v>463</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Data_Completeness(LifeExpectancyData[[#This Row],[Life expectancy]:[Schooling]])</f>
        <v>0</v>
      </c>
    </row>
    <row r="1913" spans="1:23" x14ac:dyDescent="0.25">
      <c r="A1913" t="s">
        <v>581</v>
      </c>
      <c r="B1913">
        <v>2014</v>
      </c>
      <c r="C1913" t="s">
        <v>463</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Data_Completeness(LifeExpectancyData[[#This Row],[Life expectancy]:[Schooling]])</f>
        <v>0</v>
      </c>
    </row>
    <row r="1914" spans="1:23" x14ac:dyDescent="0.25">
      <c r="A1914" t="s">
        <v>581</v>
      </c>
      <c r="B1914">
        <v>2013</v>
      </c>
      <c r="C1914" t="s">
        <v>463</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Data_Completeness(LifeExpectancyData[[#This Row],[Life expectancy]:[Schooling]])</f>
        <v>0</v>
      </c>
    </row>
    <row r="1915" spans="1:23" x14ac:dyDescent="0.25">
      <c r="A1915" t="s">
        <v>581</v>
      </c>
      <c r="B1915">
        <v>2012</v>
      </c>
      <c r="C1915" t="s">
        <v>463</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Data_Completeness(LifeExpectancyData[[#This Row],[Life expectancy]:[Schooling]])</f>
        <v>0</v>
      </c>
    </row>
    <row r="1916" spans="1:23" x14ac:dyDescent="0.25">
      <c r="A1916" t="s">
        <v>581</v>
      </c>
      <c r="B1916">
        <v>2011</v>
      </c>
      <c r="C1916" t="s">
        <v>463</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Data_Completeness(LifeExpectancyData[[#This Row],[Life expectancy]:[Schooling]])</f>
        <v>0</v>
      </c>
    </row>
    <row r="1917" spans="1:23" x14ac:dyDescent="0.25">
      <c r="A1917" t="s">
        <v>581</v>
      </c>
      <c r="B1917">
        <v>2010</v>
      </c>
      <c r="C1917" t="s">
        <v>463</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Data_Completeness(LifeExpectancyData[[#This Row],[Life expectancy]:[Schooling]])</f>
        <v>0</v>
      </c>
    </row>
    <row r="1918" spans="1:23" x14ac:dyDescent="0.25">
      <c r="A1918" t="s">
        <v>581</v>
      </c>
      <c r="B1918">
        <v>2009</v>
      </c>
      <c r="C1918" t="s">
        <v>463</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Data_Completeness(LifeExpectancyData[[#This Row],[Life expectancy]:[Schooling]])</f>
        <v>0</v>
      </c>
    </row>
    <row r="1919" spans="1:23" x14ac:dyDescent="0.25">
      <c r="A1919" t="s">
        <v>581</v>
      </c>
      <c r="B1919">
        <v>2008</v>
      </c>
      <c r="C1919" t="s">
        <v>463</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Data_Completeness(LifeExpectancyData[[#This Row],[Life expectancy]:[Schooling]])</f>
        <v>0</v>
      </c>
    </row>
    <row r="1920" spans="1:23" x14ac:dyDescent="0.25">
      <c r="A1920" t="s">
        <v>581</v>
      </c>
      <c r="B1920">
        <v>2007</v>
      </c>
      <c r="C1920" t="s">
        <v>463</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Data_Completeness(LifeExpectancyData[[#This Row],[Life expectancy]:[Schooling]])</f>
        <v>0</v>
      </c>
    </row>
    <row r="1921" spans="1:23" x14ac:dyDescent="0.25">
      <c r="A1921" t="s">
        <v>581</v>
      </c>
      <c r="B1921">
        <v>2006</v>
      </c>
      <c r="C1921" t="s">
        <v>463</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Data_Completeness(LifeExpectancyData[[#This Row],[Life expectancy]:[Schooling]])</f>
        <v>0</v>
      </c>
    </row>
    <row r="1922" spans="1:23" x14ac:dyDescent="0.25">
      <c r="A1922" t="s">
        <v>581</v>
      </c>
      <c r="B1922">
        <v>2005</v>
      </c>
      <c r="C1922" t="s">
        <v>463</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Data_Completeness(LifeExpectancyData[[#This Row],[Life expectancy]:[Schooling]])</f>
        <v>0</v>
      </c>
    </row>
    <row r="1923" spans="1:23" x14ac:dyDescent="0.25">
      <c r="A1923" t="s">
        <v>581</v>
      </c>
      <c r="B1923">
        <v>2004</v>
      </c>
      <c r="C1923" t="s">
        <v>463</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Data_Completeness(LifeExpectancyData[[#This Row],[Life expectancy]:[Schooling]])</f>
        <v>0</v>
      </c>
    </row>
    <row r="1924" spans="1:23" x14ac:dyDescent="0.25">
      <c r="A1924" t="s">
        <v>581</v>
      </c>
      <c r="B1924">
        <v>2003</v>
      </c>
      <c r="C1924" t="s">
        <v>463</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Data_Completeness(LifeExpectancyData[[#This Row],[Life expectancy]:[Schooling]])</f>
        <v>0</v>
      </c>
    </row>
    <row r="1925" spans="1:23" x14ac:dyDescent="0.25">
      <c r="A1925" t="s">
        <v>581</v>
      </c>
      <c r="B1925">
        <v>2002</v>
      </c>
      <c r="C1925" t="s">
        <v>463</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Data_Completeness(LifeExpectancyData[[#This Row],[Life expectancy]:[Schooling]])</f>
        <v>0</v>
      </c>
    </row>
    <row r="1926" spans="1:23" x14ac:dyDescent="0.25">
      <c r="A1926" t="s">
        <v>581</v>
      </c>
      <c r="B1926">
        <v>2001</v>
      </c>
      <c r="C1926" t="s">
        <v>463</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Data_Completeness(LifeExpectancyData[[#This Row],[Life expectancy]:[Schooling]])</f>
        <v>0</v>
      </c>
    </row>
    <row r="1927" spans="1:23" x14ac:dyDescent="0.25">
      <c r="A1927" t="s">
        <v>581</v>
      </c>
      <c r="B1927">
        <v>2000</v>
      </c>
      <c r="C1927" t="s">
        <v>463</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Data_Completeness(LifeExpectancyData[[#This Row],[Life expectancy]:[Schooling]])</f>
        <v>0</v>
      </c>
    </row>
    <row r="1928" spans="1:23" x14ac:dyDescent="0.25">
      <c r="A1928" t="s">
        <v>582</v>
      </c>
      <c r="B1928">
        <v>2015</v>
      </c>
      <c r="C1928" t="s">
        <v>455</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Data_Completeness(LifeExpectancyData[[#This Row],[Life expectancy]:[Schooling]])</f>
        <v>0</v>
      </c>
    </row>
    <row r="1929" spans="1:23" x14ac:dyDescent="0.25">
      <c r="A1929" t="s">
        <v>582</v>
      </c>
      <c r="B1929">
        <v>2014</v>
      </c>
      <c r="C1929" t="s">
        <v>455</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Data_Completeness(LifeExpectancyData[[#This Row],[Life expectancy]:[Schooling]])</f>
        <v>0</v>
      </c>
    </row>
    <row r="1930" spans="1:23" x14ac:dyDescent="0.25">
      <c r="A1930" t="s">
        <v>582</v>
      </c>
      <c r="B1930">
        <v>2013</v>
      </c>
      <c r="C1930" t="s">
        <v>455</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Data_Completeness(LifeExpectancyData[[#This Row],[Life expectancy]:[Schooling]])</f>
        <v>0</v>
      </c>
    </row>
    <row r="1931" spans="1:23" x14ac:dyDescent="0.25">
      <c r="A1931" t="s">
        <v>582</v>
      </c>
      <c r="B1931">
        <v>2012</v>
      </c>
      <c r="C1931" t="s">
        <v>455</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Data_Completeness(LifeExpectancyData[[#This Row],[Life expectancy]:[Schooling]])</f>
        <v>0</v>
      </c>
    </row>
    <row r="1932" spans="1:23" x14ac:dyDescent="0.25">
      <c r="A1932" t="s">
        <v>582</v>
      </c>
      <c r="B1932">
        <v>2011</v>
      </c>
      <c r="C1932" t="s">
        <v>455</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Data_Completeness(LifeExpectancyData[[#This Row],[Life expectancy]:[Schooling]])</f>
        <v>0</v>
      </c>
    </row>
    <row r="1933" spans="1:23" x14ac:dyDescent="0.25">
      <c r="A1933" t="s">
        <v>582</v>
      </c>
      <c r="B1933">
        <v>2010</v>
      </c>
      <c r="C1933" t="s">
        <v>455</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Data_Completeness(LifeExpectancyData[[#This Row],[Life expectancy]:[Schooling]])</f>
        <v>0</v>
      </c>
    </row>
    <row r="1934" spans="1:23" x14ac:dyDescent="0.25">
      <c r="A1934" t="s">
        <v>582</v>
      </c>
      <c r="B1934">
        <v>2009</v>
      </c>
      <c r="C1934" t="s">
        <v>455</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Data_Completeness(LifeExpectancyData[[#This Row],[Life expectancy]:[Schooling]])</f>
        <v>0</v>
      </c>
    </row>
    <row r="1935" spans="1:23" x14ac:dyDescent="0.25">
      <c r="A1935" t="s">
        <v>582</v>
      </c>
      <c r="B1935">
        <v>2008</v>
      </c>
      <c r="C1935" t="s">
        <v>455</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Data_Completeness(LifeExpectancyData[[#This Row],[Life expectancy]:[Schooling]])</f>
        <v>0</v>
      </c>
    </row>
    <row r="1936" spans="1:23" x14ac:dyDescent="0.25">
      <c r="A1936" t="s">
        <v>582</v>
      </c>
      <c r="B1936">
        <v>2007</v>
      </c>
      <c r="C1936" t="s">
        <v>455</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Data_Completeness(LifeExpectancyData[[#This Row],[Life expectancy]:[Schooling]])</f>
        <v>0</v>
      </c>
    </row>
    <row r="1937" spans="1:23" x14ac:dyDescent="0.25">
      <c r="A1937" t="s">
        <v>582</v>
      </c>
      <c r="B1937">
        <v>2006</v>
      </c>
      <c r="C1937" t="s">
        <v>455</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Data_Completeness(LifeExpectancyData[[#This Row],[Life expectancy]:[Schooling]])</f>
        <v>0</v>
      </c>
    </row>
    <row r="1938" spans="1:23" x14ac:dyDescent="0.25">
      <c r="A1938" t="s">
        <v>582</v>
      </c>
      <c r="B1938">
        <v>2005</v>
      </c>
      <c r="C1938" t="s">
        <v>455</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Data_Completeness(LifeExpectancyData[[#This Row],[Life expectancy]:[Schooling]])</f>
        <v>0</v>
      </c>
    </row>
    <row r="1939" spans="1:23" x14ac:dyDescent="0.25">
      <c r="A1939" t="s">
        <v>582</v>
      </c>
      <c r="B1939">
        <v>2004</v>
      </c>
      <c r="C1939" t="s">
        <v>455</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Data_Completeness(LifeExpectancyData[[#This Row],[Life expectancy]:[Schooling]])</f>
        <v>0</v>
      </c>
    </row>
    <row r="1940" spans="1:23" x14ac:dyDescent="0.25">
      <c r="A1940" t="s">
        <v>582</v>
      </c>
      <c r="B1940">
        <v>2003</v>
      </c>
      <c r="C1940" t="s">
        <v>455</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Data_Completeness(LifeExpectancyData[[#This Row],[Life expectancy]:[Schooling]])</f>
        <v>0</v>
      </c>
    </row>
    <row r="1941" spans="1:23" x14ac:dyDescent="0.25">
      <c r="A1941" t="s">
        <v>582</v>
      </c>
      <c r="B1941">
        <v>2002</v>
      </c>
      <c r="C1941" t="s">
        <v>455</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Data_Completeness(LifeExpectancyData[[#This Row],[Life expectancy]:[Schooling]])</f>
        <v>0</v>
      </c>
    </row>
    <row r="1942" spans="1:23" x14ac:dyDescent="0.25">
      <c r="A1942" t="s">
        <v>582</v>
      </c>
      <c r="B1942">
        <v>2001</v>
      </c>
      <c r="C1942" t="s">
        <v>455</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Data_Completeness(LifeExpectancyData[[#This Row],[Life expectancy]:[Schooling]])</f>
        <v>0</v>
      </c>
    </row>
    <row r="1943" spans="1:23" x14ac:dyDescent="0.25">
      <c r="A1943" t="s">
        <v>582</v>
      </c>
      <c r="B1943">
        <v>2000</v>
      </c>
      <c r="C1943" t="s">
        <v>455</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Data_Completeness(LifeExpectancyData[[#This Row],[Life expectancy]:[Schooling]])</f>
        <v>0</v>
      </c>
    </row>
    <row r="1944" spans="1:23" x14ac:dyDescent="0.25">
      <c r="A1944" t="s">
        <v>583</v>
      </c>
      <c r="B1944">
        <v>2015</v>
      </c>
      <c r="C1944" t="s">
        <v>455</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Data_Completeness(LifeExpectancyData[[#This Row],[Life expectancy]:[Schooling]])</f>
        <v>0</v>
      </c>
    </row>
    <row r="1945" spans="1:23" x14ac:dyDescent="0.25">
      <c r="A1945" t="s">
        <v>583</v>
      </c>
      <c r="B1945">
        <v>2014</v>
      </c>
      <c r="C1945" t="s">
        <v>455</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Data_Completeness(LifeExpectancyData[[#This Row],[Life expectancy]:[Schooling]])</f>
        <v>1</v>
      </c>
    </row>
    <row r="1946" spans="1:23" x14ac:dyDescent="0.25">
      <c r="A1946" t="s">
        <v>583</v>
      </c>
      <c r="B1946">
        <v>2013</v>
      </c>
      <c r="C1946" t="s">
        <v>455</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Data_Completeness(LifeExpectancyData[[#This Row],[Life expectancy]:[Schooling]])</f>
        <v>1</v>
      </c>
    </row>
    <row r="1947" spans="1:23" x14ac:dyDescent="0.25">
      <c r="A1947" t="s">
        <v>583</v>
      </c>
      <c r="B1947">
        <v>2012</v>
      </c>
      <c r="C1947" t="s">
        <v>455</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Data_Completeness(LifeExpectancyData[[#This Row],[Life expectancy]:[Schooling]])</f>
        <v>1</v>
      </c>
    </row>
    <row r="1948" spans="1:23" x14ac:dyDescent="0.25">
      <c r="A1948" t="s">
        <v>583</v>
      </c>
      <c r="B1948">
        <v>2011</v>
      </c>
      <c r="C1948" t="s">
        <v>455</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Data_Completeness(LifeExpectancyData[[#This Row],[Life expectancy]:[Schooling]])</f>
        <v>1</v>
      </c>
    </row>
    <row r="1949" spans="1:23" x14ac:dyDescent="0.25">
      <c r="A1949" t="s">
        <v>583</v>
      </c>
      <c r="B1949">
        <v>2010</v>
      </c>
      <c r="C1949" t="s">
        <v>455</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Data_Completeness(LifeExpectancyData[[#This Row],[Life expectancy]:[Schooling]])</f>
        <v>1</v>
      </c>
    </row>
    <row r="1950" spans="1:23" x14ac:dyDescent="0.25">
      <c r="A1950" t="s">
        <v>583</v>
      </c>
      <c r="B1950">
        <v>2009</v>
      </c>
      <c r="C1950" t="s">
        <v>455</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Data_Completeness(LifeExpectancyData[[#This Row],[Life expectancy]:[Schooling]])</f>
        <v>1</v>
      </c>
    </row>
    <row r="1951" spans="1:23" x14ac:dyDescent="0.25">
      <c r="A1951" t="s">
        <v>583</v>
      </c>
      <c r="B1951">
        <v>2008</v>
      </c>
      <c r="C1951" t="s">
        <v>455</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Data_Completeness(LifeExpectancyData[[#This Row],[Life expectancy]:[Schooling]])</f>
        <v>1</v>
      </c>
    </row>
    <row r="1952" spans="1:23" x14ac:dyDescent="0.25">
      <c r="A1952" t="s">
        <v>583</v>
      </c>
      <c r="B1952">
        <v>2007</v>
      </c>
      <c r="C1952" t="s">
        <v>455</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Data_Completeness(LifeExpectancyData[[#This Row],[Life expectancy]:[Schooling]])</f>
        <v>1</v>
      </c>
    </row>
    <row r="1953" spans="1:23" x14ac:dyDescent="0.25">
      <c r="A1953" t="s">
        <v>583</v>
      </c>
      <c r="B1953">
        <v>2006</v>
      </c>
      <c r="C1953" t="s">
        <v>455</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Data_Completeness(LifeExpectancyData[[#This Row],[Life expectancy]:[Schooling]])</f>
        <v>1</v>
      </c>
    </row>
    <row r="1954" spans="1:23" x14ac:dyDescent="0.25">
      <c r="A1954" t="s">
        <v>583</v>
      </c>
      <c r="B1954">
        <v>2005</v>
      </c>
      <c r="C1954" t="s">
        <v>455</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Data_Completeness(LifeExpectancyData[[#This Row],[Life expectancy]:[Schooling]])</f>
        <v>1</v>
      </c>
    </row>
    <row r="1955" spans="1:23" x14ac:dyDescent="0.25">
      <c r="A1955" t="s">
        <v>583</v>
      </c>
      <c r="B1955">
        <v>2004</v>
      </c>
      <c r="C1955" t="s">
        <v>455</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Data_Completeness(LifeExpectancyData[[#This Row],[Life expectancy]:[Schooling]])</f>
        <v>1</v>
      </c>
    </row>
    <row r="1956" spans="1:23" x14ac:dyDescent="0.25">
      <c r="A1956" t="s">
        <v>583</v>
      </c>
      <c r="B1956">
        <v>2003</v>
      </c>
      <c r="C1956" t="s">
        <v>455</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Data_Completeness(LifeExpectancyData[[#This Row],[Life expectancy]:[Schooling]])</f>
        <v>1</v>
      </c>
    </row>
    <row r="1957" spans="1:23" x14ac:dyDescent="0.25">
      <c r="A1957" t="s">
        <v>583</v>
      </c>
      <c r="B1957">
        <v>2002</v>
      </c>
      <c r="C1957" t="s">
        <v>455</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Data_Completeness(LifeExpectancyData[[#This Row],[Life expectancy]:[Schooling]])</f>
        <v>0</v>
      </c>
    </row>
    <row r="1958" spans="1:23" x14ac:dyDescent="0.25">
      <c r="A1958" t="s">
        <v>583</v>
      </c>
      <c r="B1958">
        <v>2001</v>
      </c>
      <c r="C1958" t="s">
        <v>455</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Data_Completeness(LifeExpectancyData[[#This Row],[Life expectancy]:[Schooling]])</f>
        <v>0</v>
      </c>
    </row>
    <row r="1959" spans="1:23" x14ac:dyDescent="0.25">
      <c r="A1959" t="s">
        <v>583</v>
      </c>
      <c r="B1959">
        <v>2000</v>
      </c>
      <c r="C1959" t="s">
        <v>455</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Data_Completeness(LifeExpectancyData[[#This Row],[Life expectancy]:[Schooling]])</f>
        <v>0</v>
      </c>
    </row>
    <row r="1960" spans="1:23" x14ac:dyDescent="0.25">
      <c r="A1960" t="s">
        <v>584</v>
      </c>
      <c r="B1960">
        <v>2013</v>
      </c>
      <c r="C1960" t="s">
        <v>455</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Data_Completeness(LifeExpectancyData[[#This Row],[Life expectancy]:[Schooling]])</f>
        <v>0</v>
      </c>
    </row>
    <row r="1961" spans="1:23" x14ac:dyDescent="0.25">
      <c r="A1961" t="s">
        <v>585</v>
      </c>
      <c r="B1961">
        <v>2015</v>
      </c>
      <c r="C1961" t="s">
        <v>455</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Data_Completeness(LifeExpectancyData[[#This Row],[Life expectancy]:[Schooling]])</f>
        <v>0</v>
      </c>
    </row>
    <row r="1962" spans="1:23" x14ac:dyDescent="0.25">
      <c r="A1962" t="s">
        <v>585</v>
      </c>
      <c r="B1962">
        <v>2014</v>
      </c>
      <c r="C1962" t="s">
        <v>455</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Data_Completeness(LifeExpectancyData[[#This Row],[Life expectancy]:[Schooling]])</f>
        <v>1</v>
      </c>
    </row>
    <row r="1963" spans="1:23" x14ac:dyDescent="0.25">
      <c r="A1963" t="s">
        <v>585</v>
      </c>
      <c r="B1963">
        <v>2013</v>
      </c>
      <c r="C1963" t="s">
        <v>455</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Data_Completeness(LifeExpectancyData[[#This Row],[Life expectancy]:[Schooling]])</f>
        <v>1</v>
      </c>
    </row>
    <row r="1964" spans="1:23" x14ac:dyDescent="0.25">
      <c r="A1964" t="s">
        <v>585</v>
      </c>
      <c r="B1964">
        <v>2012</v>
      </c>
      <c r="C1964" t="s">
        <v>455</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Data_Completeness(LifeExpectancyData[[#This Row],[Life expectancy]:[Schooling]])</f>
        <v>1</v>
      </c>
    </row>
    <row r="1965" spans="1:23" x14ac:dyDescent="0.25">
      <c r="A1965" t="s">
        <v>585</v>
      </c>
      <c r="B1965">
        <v>2011</v>
      </c>
      <c r="C1965" t="s">
        <v>455</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Data_Completeness(LifeExpectancyData[[#This Row],[Life expectancy]:[Schooling]])</f>
        <v>1</v>
      </c>
    </row>
    <row r="1966" spans="1:23" x14ac:dyDescent="0.25">
      <c r="A1966" t="s">
        <v>585</v>
      </c>
      <c r="B1966">
        <v>2010</v>
      </c>
      <c r="C1966" t="s">
        <v>455</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Data_Completeness(LifeExpectancyData[[#This Row],[Life expectancy]:[Schooling]])</f>
        <v>1</v>
      </c>
    </row>
    <row r="1967" spans="1:23" x14ac:dyDescent="0.25">
      <c r="A1967" t="s">
        <v>585</v>
      </c>
      <c r="B1967">
        <v>2009</v>
      </c>
      <c r="C1967" t="s">
        <v>455</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Data_Completeness(LifeExpectancyData[[#This Row],[Life expectancy]:[Schooling]])</f>
        <v>1</v>
      </c>
    </row>
    <row r="1968" spans="1:23" x14ac:dyDescent="0.25">
      <c r="A1968" t="s">
        <v>585</v>
      </c>
      <c r="B1968">
        <v>2008</v>
      </c>
      <c r="C1968" t="s">
        <v>455</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Data_Completeness(LifeExpectancyData[[#This Row],[Life expectancy]:[Schooling]])</f>
        <v>1</v>
      </c>
    </row>
    <row r="1969" spans="1:23" x14ac:dyDescent="0.25">
      <c r="A1969" t="s">
        <v>585</v>
      </c>
      <c r="B1969">
        <v>2007</v>
      </c>
      <c r="C1969" t="s">
        <v>455</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Data_Completeness(LifeExpectancyData[[#This Row],[Life expectancy]:[Schooling]])</f>
        <v>1</v>
      </c>
    </row>
    <row r="1970" spans="1:23" x14ac:dyDescent="0.25">
      <c r="A1970" t="s">
        <v>585</v>
      </c>
      <c r="B1970">
        <v>2006</v>
      </c>
      <c r="C1970" t="s">
        <v>455</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Data_Completeness(LifeExpectancyData[[#This Row],[Life expectancy]:[Schooling]])</f>
        <v>1</v>
      </c>
    </row>
    <row r="1971" spans="1:23" x14ac:dyDescent="0.25">
      <c r="A1971" t="s">
        <v>585</v>
      </c>
      <c r="B1971">
        <v>2005</v>
      </c>
      <c r="C1971" t="s">
        <v>455</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Data_Completeness(LifeExpectancyData[[#This Row],[Life expectancy]:[Schooling]])</f>
        <v>1</v>
      </c>
    </row>
    <row r="1972" spans="1:23" x14ac:dyDescent="0.25">
      <c r="A1972" t="s">
        <v>585</v>
      </c>
      <c r="B1972">
        <v>2004</v>
      </c>
      <c r="C1972" t="s">
        <v>455</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Data_Completeness(LifeExpectancyData[[#This Row],[Life expectancy]:[Schooling]])</f>
        <v>1</v>
      </c>
    </row>
    <row r="1973" spans="1:23" x14ac:dyDescent="0.25">
      <c r="A1973" t="s">
        <v>585</v>
      </c>
      <c r="B1973">
        <v>2003</v>
      </c>
      <c r="C1973" t="s">
        <v>455</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Data_Completeness(LifeExpectancyData[[#This Row],[Life expectancy]:[Schooling]])</f>
        <v>1</v>
      </c>
    </row>
    <row r="1974" spans="1:23" x14ac:dyDescent="0.25">
      <c r="A1974" t="s">
        <v>585</v>
      </c>
      <c r="B1974">
        <v>2002</v>
      </c>
      <c r="C1974" t="s">
        <v>455</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Data_Completeness(LifeExpectancyData[[#This Row],[Life expectancy]:[Schooling]])</f>
        <v>1</v>
      </c>
    </row>
    <row r="1975" spans="1:23" x14ac:dyDescent="0.25">
      <c r="A1975" t="s">
        <v>585</v>
      </c>
      <c r="B1975">
        <v>2001</v>
      </c>
      <c r="C1975" t="s">
        <v>455</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Data_Completeness(LifeExpectancyData[[#This Row],[Life expectancy]:[Schooling]])</f>
        <v>1</v>
      </c>
    </row>
    <row r="1976" spans="1:23" x14ac:dyDescent="0.25">
      <c r="A1976" t="s">
        <v>585</v>
      </c>
      <c r="B1976">
        <v>2000</v>
      </c>
      <c r="C1976" t="s">
        <v>455</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Data_Completeness(LifeExpectancyData[[#This Row],[Life expectancy]:[Schooling]])</f>
        <v>0</v>
      </c>
    </row>
    <row r="1977" spans="1:23" x14ac:dyDescent="0.25">
      <c r="A1977" t="s">
        <v>586</v>
      </c>
      <c r="B1977">
        <v>2015</v>
      </c>
      <c r="C1977" t="s">
        <v>455</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Data_Completeness(LifeExpectancyData[[#This Row],[Life expectancy]:[Schooling]])</f>
        <v>0</v>
      </c>
    </row>
    <row r="1978" spans="1:23" x14ac:dyDescent="0.25">
      <c r="A1978" t="s">
        <v>586</v>
      </c>
      <c r="B1978">
        <v>2014</v>
      </c>
      <c r="C1978" t="s">
        <v>455</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Data_Completeness(LifeExpectancyData[[#This Row],[Life expectancy]:[Schooling]])</f>
        <v>1</v>
      </c>
    </row>
    <row r="1979" spans="1:23" x14ac:dyDescent="0.25">
      <c r="A1979" t="s">
        <v>586</v>
      </c>
      <c r="B1979">
        <v>2013</v>
      </c>
      <c r="C1979" t="s">
        <v>455</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Data_Completeness(LifeExpectancyData[[#This Row],[Life expectancy]:[Schooling]])</f>
        <v>1</v>
      </c>
    </row>
    <row r="1980" spans="1:23" x14ac:dyDescent="0.25">
      <c r="A1980" t="s">
        <v>586</v>
      </c>
      <c r="B1980">
        <v>2012</v>
      </c>
      <c r="C1980" t="s">
        <v>455</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Data_Completeness(LifeExpectancyData[[#This Row],[Life expectancy]:[Schooling]])</f>
        <v>1</v>
      </c>
    </row>
    <row r="1981" spans="1:23" x14ac:dyDescent="0.25">
      <c r="A1981" t="s">
        <v>586</v>
      </c>
      <c r="B1981">
        <v>2011</v>
      </c>
      <c r="C1981" t="s">
        <v>455</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Data_Completeness(LifeExpectancyData[[#This Row],[Life expectancy]:[Schooling]])</f>
        <v>1</v>
      </c>
    </row>
    <row r="1982" spans="1:23" x14ac:dyDescent="0.25">
      <c r="A1982" t="s">
        <v>586</v>
      </c>
      <c r="B1982">
        <v>2010</v>
      </c>
      <c r="C1982" t="s">
        <v>455</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Data_Completeness(LifeExpectancyData[[#This Row],[Life expectancy]:[Schooling]])</f>
        <v>1</v>
      </c>
    </row>
    <row r="1983" spans="1:23" x14ac:dyDescent="0.25">
      <c r="A1983" t="s">
        <v>586</v>
      </c>
      <c r="B1983">
        <v>2009</v>
      </c>
      <c r="C1983" t="s">
        <v>455</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Data_Completeness(LifeExpectancyData[[#This Row],[Life expectancy]:[Schooling]])</f>
        <v>1</v>
      </c>
    </row>
    <row r="1984" spans="1:23" x14ac:dyDescent="0.25">
      <c r="A1984" t="s">
        <v>586</v>
      </c>
      <c r="B1984">
        <v>2008</v>
      </c>
      <c r="C1984" t="s">
        <v>455</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Data_Completeness(LifeExpectancyData[[#This Row],[Life expectancy]:[Schooling]])</f>
        <v>1</v>
      </c>
    </row>
    <row r="1985" spans="1:23" x14ac:dyDescent="0.25">
      <c r="A1985" t="s">
        <v>586</v>
      </c>
      <c r="B1985">
        <v>2007</v>
      </c>
      <c r="C1985" t="s">
        <v>455</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Data_Completeness(LifeExpectancyData[[#This Row],[Life expectancy]:[Schooling]])</f>
        <v>1</v>
      </c>
    </row>
    <row r="1986" spans="1:23" x14ac:dyDescent="0.25">
      <c r="A1986" t="s">
        <v>586</v>
      </c>
      <c r="B1986">
        <v>2006</v>
      </c>
      <c r="C1986" t="s">
        <v>455</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Data_Completeness(LifeExpectancyData[[#This Row],[Life expectancy]:[Schooling]])</f>
        <v>1</v>
      </c>
    </row>
    <row r="1987" spans="1:23" x14ac:dyDescent="0.25">
      <c r="A1987" t="s">
        <v>586</v>
      </c>
      <c r="B1987">
        <v>2005</v>
      </c>
      <c r="C1987" t="s">
        <v>455</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Data_Completeness(LifeExpectancyData[[#This Row],[Life expectancy]:[Schooling]])</f>
        <v>1</v>
      </c>
    </row>
    <row r="1988" spans="1:23" x14ac:dyDescent="0.25">
      <c r="A1988" t="s">
        <v>586</v>
      </c>
      <c r="B1988">
        <v>2004</v>
      </c>
      <c r="C1988" t="s">
        <v>455</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Data_Completeness(LifeExpectancyData[[#This Row],[Life expectancy]:[Schooling]])</f>
        <v>1</v>
      </c>
    </row>
    <row r="1989" spans="1:23" x14ac:dyDescent="0.25">
      <c r="A1989" t="s">
        <v>586</v>
      </c>
      <c r="B1989">
        <v>2003</v>
      </c>
      <c r="C1989" t="s">
        <v>455</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Data_Completeness(LifeExpectancyData[[#This Row],[Life expectancy]:[Schooling]])</f>
        <v>1</v>
      </c>
    </row>
    <row r="1990" spans="1:23" x14ac:dyDescent="0.25">
      <c r="A1990" t="s">
        <v>586</v>
      </c>
      <c r="B1990">
        <v>2002</v>
      </c>
      <c r="C1990" t="s">
        <v>455</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Data_Completeness(LifeExpectancyData[[#This Row],[Life expectancy]:[Schooling]])</f>
        <v>1</v>
      </c>
    </row>
    <row r="1991" spans="1:23" x14ac:dyDescent="0.25">
      <c r="A1991" t="s">
        <v>586</v>
      </c>
      <c r="B1991">
        <v>2001</v>
      </c>
      <c r="C1991" t="s">
        <v>455</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Data_Completeness(LifeExpectancyData[[#This Row],[Life expectancy]:[Schooling]])</f>
        <v>1</v>
      </c>
    </row>
    <row r="1992" spans="1:23" x14ac:dyDescent="0.25">
      <c r="A1992" t="s">
        <v>586</v>
      </c>
      <c r="B1992">
        <v>2000</v>
      </c>
      <c r="C1992" t="s">
        <v>455</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Data_Completeness(LifeExpectancyData[[#This Row],[Life expectancy]:[Schooling]])</f>
        <v>1</v>
      </c>
    </row>
    <row r="1993" spans="1:23" x14ac:dyDescent="0.25">
      <c r="A1993" t="s">
        <v>587</v>
      </c>
      <c r="B1993">
        <v>2015</v>
      </c>
      <c r="C1993" t="s">
        <v>455</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Data_Completeness(LifeExpectancyData[[#This Row],[Life expectancy]:[Schooling]])</f>
        <v>0</v>
      </c>
    </row>
    <row r="1994" spans="1:23" x14ac:dyDescent="0.25">
      <c r="A1994" t="s">
        <v>587</v>
      </c>
      <c r="B1994">
        <v>2014</v>
      </c>
      <c r="C1994" t="s">
        <v>455</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Data_Completeness(LifeExpectancyData[[#This Row],[Life expectancy]:[Schooling]])</f>
        <v>1</v>
      </c>
    </row>
    <row r="1995" spans="1:23" x14ac:dyDescent="0.25">
      <c r="A1995" t="s">
        <v>587</v>
      </c>
      <c r="B1995">
        <v>2013</v>
      </c>
      <c r="C1995" t="s">
        <v>455</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Data_Completeness(LifeExpectancyData[[#This Row],[Life expectancy]:[Schooling]])</f>
        <v>1</v>
      </c>
    </row>
    <row r="1996" spans="1:23" x14ac:dyDescent="0.25">
      <c r="A1996" t="s">
        <v>587</v>
      </c>
      <c r="B1996">
        <v>2012</v>
      </c>
      <c r="C1996" t="s">
        <v>455</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Data_Completeness(LifeExpectancyData[[#This Row],[Life expectancy]:[Schooling]])</f>
        <v>1</v>
      </c>
    </row>
    <row r="1997" spans="1:23" x14ac:dyDescent="0.25">
      <c r="A1997" t="s">
        <v>587</v>
      </c>
      <c r="B1997">
        <v>2011</v>
      </c>
      <c r="C1997" t="s">
        <v>455</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Data_Completeness(LifeExpectancyData[[#This Row],[Life expectancy]:[Schooling]])</f>
        <v>1</v>
      </c>
    </row>
    <row r="1998" spans="1:23" x14ac:dyDescent="0.25">
      <c r="A1998" t="s">
        <v>587</v>
      </c>
      <c r="B1998">
        <v>2010</v>
      </c>
      <c r="C1998" t="s">
        <v>455</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Data_Completeness(LifeExpectancyData[[#This Row],[Life expectancy]:[Schooling]])</f>
        <v>1</v>
      </c>
    </row>
    <row r="1999" spans="1:23" x14ac:dyDescent="0.25">
      <c r="A1999" t="s">
        <v>587</v>
      </c>
      <c r="B1999">
        <v>2009</v>
      </c>
      <c r="C1999" t="s">
        <v>455</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Data_Completeness(LifeExpectancyData[[#This Row],[Life expectancy]:[Schooling]])</f>
        <v>1</v>
      </c>
    </row>
    <row r="2000" spans="1:23" x14ac:dyDescent="0.25">
      <c r="A2000" t="s">
        <v>587</v>
      </c>
      <c r="B2000">
        <v>2008</v>
      </c>
      <c r="C2000" t="s">
        <v>455</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Data_Completeness(LifeExpectancyData[[#This Row],[Life expectancy]:[Schooling]])</f>
        <v>1</v>
      </c>
    </row>
    <row r="2001" spans="1:23" x14ac:dyDescent="0.25">
      <c r="A2001" t="s">
        <v>587</v>
      </c>
      <c r="B2001">
        <v>2007</v>
      </c>
      <c r="C2001" t="s">
        <v>455</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Data_Completeness(LifeExpectancyData[[#This Row],[Life expectancy]:[Schooling]])</f>
        <v>1</v>
      </c>
    </row>
    <row r="2002" spans="1:23" x14ac:dyDescent="0.25">
      <c r="A2002" t="s">
        <v>587</v>
      </c>
      <c r="B2002">
        <v>2006</v>
      </c>
      <c r="C2002" t="s">
        <v>455</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Data_Completeness(LifeExpectancyData[[#This Row],[Life expectancy]:[Schooling]])</f>
        <v>1</v>
      </c>
    </row>
    <row r="2003" spans="1:23" x14ac:dyDescent="0.25">
      <c r="A2003" t="s">
        <v>587</v>
      </c>
      <c r="B2003">
        <v>2005</v>
      </c>
      <c r="C2003" t="s">
        <v>455</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Data_Completeness(LifeExpectancyData[[#This Row],[Life expectancy]:[Schooling]])</f>
        <v>1</v>
      </c>
    </row>
    <row r="2004" spans="1:23" x14ac:dyDescent="0.25">
      <c r="A2004" t="s">
        <v>587</v>
      </c>
      <c r="B2004">
        <v>2004</v>
      </c>
      <c r="C2004" t="s">
        <v>455</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Data_Completeness(LifeExpectancyData[[#This Row],[Life expectancy]:[Schooling]])</f>
        <v>1</v>
      </c>
    </row>
    <row r="2005" spans="1:23" x14ac:dyDescent="0.25">
      <c r="A2005" t="s">
        <v>587</v>
      </c>
      <c r="B2005">
        <v>2003</v>
      </c>
      <c r="C2005" t="s">
        <v>455</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Data_Completeness(LifeExpectancyData[[#This Row],[Life expectancy]:[Schooling]])</f>
        <v>1</v>
      </c>
    </row>
    <row r="2006" spans="1:23" x14ac:dyDescent="0.25">
      <c r="A2006" t="s">
        <v>587</v>
      </c>
      <c r="B2006">
        <v>2002</v>
      </c>
      <c r="C2006" t="s">
        <v>455</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Data_Completeness(LifeExpectancyData[[#This Row],[Life expectancy]:[Schooling]])</f>
        <v>0</v>
      </c>
    </row>
    <row r="2007" spans="1:23" x14ac:dyDescent="0.25">
      <c r="A2007" t="s">
        <v>587</v>
      </c>
      <c r="B2007">
        <v>2001</v>
      </c>
      <c r="C2007" t="s">
        <v>455</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Data_Completeness(LifeExpectancyData[[#This Row],[Life expectancy]:[Schooling]])</f>
        <v>0</v>
      </c>
    </row>
    <row r="2008" spans="1:23" x14ac:dyDescent="0.25">
      <c r="A2008" t="s">
        <v>587</v>
      </c>
      <c r="B2008">
        <v>2000</v>
      </c>
      <c r="C2008" t="s">
        <v>455</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Data_Completeness(LifeExpectancyData[[#This Row],[Life expectancy]:[Schooling]])</f>
        <v>0</v>
      </c>
    </row>
    <row r="2009" spans="1:23" x14ac:dyDescent="0.25">
      <c r="A2009" t="s">
        <v>588</v>
      </c>
      <c r="B2009">
        <v>2015</v>
      </c>
      <c r="C2009" t="s">
        <v>455</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Data_Completeness(LifeExpectancyData[[#This Row],[Life expectancy]:[Schooling]])</f>
        <v>0</v>
      </c>
    </row>
    <row r="2010" spans="1:23" x14ac:dyDescent="0.25">
      <c r="A2010" t="s">
        <v>588</v>
      </c>
      <c r="B2010">
        <v>2014</v>
      </c>
      <c r="C2010" t="s">
        <v>455</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Data_Completeness(LifeExpectancyData[[#This Row],[Life expectancy]:[Schooling]])</f>
        <v>1</v>
      </c>
    </row>
    <row r="2011" spans="1:23" x14ac:dyDescent="0.25">
      <c r="A2011" t="s">
        <v>588</v>
      </c>
      <c r="B2011">
        <v>2013</v>
      </c>
      <c r="C2011" t="s">
        <v>455</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Data_Completeness(LifeExpectancyData[[#This Row],[Life expectancy]:[Schooling]])</f>
        <v>1</v>
      </c>
    </row>
    <row r="2012" spans="1:23" x14ac:dyDescent="0.25">
      <c r="A2012" t="s">
        <v>588</v>
      </c>
      <c r="B2012">
        <v>2012</v>
      </c>
      <c r="C2012" t="s">
        <v>455</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Data_Completeness(LifeExpectancyData[[#This Row],[Life expectancy]:[Schooling]])</f>
        <v>1</v>
      </c>
    </row>
    <row r="2013" spans="1:23" x14ac:dyDescent="0.25">
      <c r="A2013" t="s">
        <v>588</v>
      </c>
      <c r="B2013">
        <v>2011</v>
      </c>
      <c r="C2013" t="s">
        <v>455</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Data_Completeness(LifeExpectancyData[[#This Row],[Life expectancy]:[Schooling]])</f>
        <v>1</v>
      </c>
    </row>
    <row r="2014" spans="1:23" x14ac:dyDescent="0.25">
      <c r="A2014" t="s">
        <v>588</v>
      </c>
      <c r="B2014">
        <v>2010</v>
      </c>
      <c r="C2014" t="s">
        <v>455</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Data_Completeness(LifeExpectancyData[[#This Row],[Life expectancy]:[Schooling]])</f>
        <v>1</v>
      </c>
    </row>
    <row r="2015" spans="1:23" x14ac:dyDescent="0.25">
      <c r="A2015" t="s">
        <v>588</v>
      </c>
      <c r="B2015">
        <v>2009</v>
      </c>
      <c r="C2015" t="s">
        <v>455</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Data_Completeness(LifeExpectancyData[[#This Row],[Life expectancy]:[Schooling]])</f>
        <v>1</v>
      </c>
    </row>
    <row r="2016" spans="1:23" x14ac:dyDescent="0.25">
      <c r="A2016" t="s">
        <v>588</v>
      </c>
      <c r="B2016">
        <v>2008</v>
      </c>
      <c r="C2016" t="s">
        <v>455</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Data_Completeness(LifeExpectancyData[[#This Row],[Life expectancy]:[Schooling]])</f>
        <v>1</v>
      </c>
    </row>
    <row r="2017" spans="1:23" x14ac:dyDescent="0.25">
      <c r="A2017" t="s">
        <v>588</v>
      </c>
      <c r="B2017">
        <v>2007</v>
      </c>
      <c r="C2017" t="s">
        <v>455</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Data_Completeness(LifeExpectancyData[[#This Row],[Life expectancy]:[Schooling]])</f>
        <v>1</v>
      </c>
    </row>
    <row r="2018" spans="1:23" x14ac:dyDescent="0.25">
      <c r="A2018" t="s">
        <v>588</v>
      </c>
      <c r="B2018">
        <v>2006</v>
      </c>
      <c r="C2018" t="s">
        <v>455</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Data_Completeness(LifeExpectancyData[[#This Row],[Life expectancy]:[Schooling]])</f>
        <v>1</v>
      </c>
    </row>
    <row r="2019" spans="1:23" x14ac:dyDescent="0.25">
      <c r="A2019" t="s">
        <v>588</v>
      </c>
      <c r="B2019">
        <v>2005</v>
      </c>
      <c r="C2019" t="s">
        <v>455</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Data_Completeness(LifeExpectancyData[[#This Row],[Life expectancy]:[Schooling]])</f>
        <v>1</v>
      </c>
    </row>
    <row r="2020" spans="1:23" x14ac:dyDescent="0.25">
      <c r="A2020" t="s">
        <v>588</v>
      </c>
      <c r="B2020">
        <v>2004</v>
      </c>
      <c r="C2020" t="s">
        <v>455</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Data_Completeness(LifeExpectancyData[[#This Row],[Life expectancy]:[Schooling]])</f>
        <v>1</v>
      </c>
    </row>
    <row r="2021" spans="1:23" x14ac:dyDescent="0.25">
      <c r="A2021" t="s">
        <v>588</v>
      </c>
      <c r="B2021">
        <v>2003</v>
      </c>
      <c r="C2021" t="s">
        <v>455</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Data_Completeness(LifeExpectancyData[[#This Row],[Life expectancy]:[Schooling]])</f>
        <v>1</v>
      </c>
    </row>
    <row r="2022" spans="1:23" x14ac:dyDescent="0.25">
      <c r="A2022" t="s">
        <v>588</v>
      </c>
      <c r="B2022">
        <v>2002</v>
      </c>
      <c r="C2022" t="s">
        <v>455</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Data_Completeness(LifeExpectancyData[[#This Row],[Life expectancy]:[Schooling]])</f>
        <v>0</v>
      </c>
    </row>
    <row r="2023" spans="1:23" x14ac:dyDescent="0.25">
      <c r="A2023" t="s">
        <v>588</v>
      </c>
      <c r="B2023">
        <v>2001</v>
      </c>
      <c r="C2023" t="s">
        <v>455</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Data_Completeness(LifeExpectancyData[[#This Row],[Life expectancy]:[Schooling]])</f>
        <v>0</v>
      </c>
    </row>
    <row r="2024" spans="1:23" x14ac:dyDescent="0.25">
      <c r="A2024" t="s">
        <v>588</v>
      </c>
      <c r="B2024">
        <v>2000</v>
      </c>
      <c r="C2024" t="s">
        <v>455</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Data_Completeness(LifeExpectancyData[[#This Row],[Life expectancy]:[Schooling]])</f>
        <v>0</v>
      </c>
    </row>
    <row r="2025" spans="1:23" x14ac:dyDescent="0.25">
      <c r="A2025" t="s">
        <v>589</v>
      </c>
      <c r="B2025">
        <v>2015</v>
      </c>
      <c r="C2025" t="s">
        <v>455</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Data_Completeness(LifeExpectancyData[[#This Row],[Life expectancy]:[Schooling]])</f>
        <v>0</v>
      </c>
    </row>
    <row r="2026" spans="1:23" x14ac:dyDescent="0.25">
      <c r="A2026" t="s">
        <v>589</v>
      </c>
      <c r="B2026">
        <v>2014</v>
      </c>
      <c r="C2026" t="s">
        <v>455</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Data_Completeness(LifeExpectancyData[[#This Row],[Life expectancy]:[Schooling]])</f>
        <v>1</v>
      </c>
    </row>
    <row r="2027" spans="1:23" x14ac:dyDescent="0.25">
      <c r="A2027" t="s">
        <v>589</v>
      </c>
      <c r="B2027">
        <v>2013</v>
      </c>
      <c r="C2027" t="s">
        <v>455</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Data_Completeness(LifeExpectancyData[[#This Row],[Life expectancy]:[Schooling]])</f>
        <v>1</v>
      </c>
    </row>
    <row r="2028" spans="1:23" x14ac:dyDescent="0.25">
      <c r="A2028" t="s">
        <v>589</v>
      </c>
      <c r="B2028">
        <v>2012</v>
      </c>
      <c r="C2028" t="s">
        <v>455</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Data_Completeness(LifeExpectancyData[[#This Row],[Life expectancy]:[Schooling]])</f>
        <v>1</v>
      </c>
    </row>
    <row r="2029" spans="1:23" x14ac:dyDescent="0.25">
      <c r="A2029" t="s">
        <v>589</v>
      </c>
      <c r="B2029">
        <v>2011</v>
      </c>
      <c r="C2029" t="s">
        <v>455</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Data_Completeness(LifeExpectancyData[[#This Row],[Life expectancy]:[Schooling]])</f>
        <v>1</v>
      </c>
    </row>
    <row r="2030" spans="1:23" x14ac:dyDescent="0.25">
      <c r="A2030" t="s">
        <v>589</v>
      </c>
      <c r="B2030">
        <v>2010</v>
      </c>
      <c r="C2030" t="s">
        <v>455</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Data_Completeness(LifeExpectancyData[[#This Row],[Life expectancy]:[Schooling]])</f>
        <v>1</v>
      </c>
    </row>
    <row r="2031" spans="1:23" x14ac:dyDescent="0.25">
      <c r="A2031" t="s">
        <v>589</v>
      </c>
      <c r="B2031">
        <v>2009</v>
      </c>
      <c r="C2031" t="s">
        <v>455</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Data_Completeness(LifeExpectancyData[[#This Row],[Life expectancy]:[Schooling]])</f>
        <v>1</v>
      </c>
    </row>
    <row r="2032" spans="1:23" x14ac:dyDescent="0.25">
      <c r="A2032" t="s">
        <v>589</v>
      </c>
      <c r="B2032">
        <v>2008</v>
      </c>
      <c r="C2032" t="s">
        <v>455</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Data_Completeness(LifeExpectancyData[[#This Row],[Life expectancy]:[Schooling]])</f>
        <v>1</v>
      </c>
    </row>
    <row r="2033" spans="1:23" x14ac:dyDescent="0.25">
      <c r="A2033" t="s">
        <v>589</v>
      </c>
      <c r="B2033">
        <v>2007</v>
      </c>
      <c r="C2033" t="s">
        <v>455</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Data_Completeness(LifeExpectancyData[[#This Row],[Life expectancy]:[Schooling]])</f>
        <v>1</v>
      </c>
    </row>
    <row r="2034" spans="1:23" x14ac:dyDescent="0.25">
      <c r="A2034" t="s">
        <v>589</v>
      </c>
      <c r="B2034">
        <v>2006</v>
      </c>
      <c r="C2034" t="s">
        <v>455</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Data_Completeness(LifeExpectancyData[[#This Row],[Life expectancy]:[Schooling]])</f>
        <v>1</v>
      </c>
    </row>
    <row r="2035" spans="1:23" x14ac:dyDescent="0.25">
      <c r="A2035" t="s">
        <v>589</v>
      </c>
      <c r="B2035">
        <v>2005</v>
      </c>
      <c r="C2035" t="s">
        <v>455</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Data_Completeness(LifeExpectancyData[[#This Row],[Life expectancy]:[Schooling]])</f>
        <v>1</v>
      </c>
    </row>
    <row r="2036" spans="1:23" x14ac:dyDescent="0.25">
      <c r="A2036" t="s">
        <v>589</v>
      </c>
      <c r="B2036">
        <v>2004</v>
      </c>
      <c r="C2036" t="s">
        <v>455</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Data_Completeness(LifeExpectancyData[[#This Row],[Life expectancy]:[Schooling]])</f>
        <v>1</v>
      </c>
    </row>
    <row r="2037" spans="1:23" x14ac:dyDescent="0.25">
      <c r="A2037" t="s">
        <v>589</v>
      </c>
      <c r="B2037">
        <v>2003</v>
      </c>
      <c r="C2037" t="s">
        <v>455</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Data_Completeness(LifeExpectancyData[[#This Row],[Life expectancy]:[Schooling]])</f>
        <v>1</v>
      </c>
    </row>
    <row r="2038" spans="1:23" x14ac:dyDescent="0.25">
      <c r="A2038" t="s">
        <v>589</v>
      </c>
      <c r="B2038">
        <v>2002</v>
      </c>
      <c r="C2038" t="s">
        <v>455</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Data_Completeness(LifeExpectancyData[[#This Row],[Life expectancy]:[Schooling]])</f>
        <v>1</v>
      </c>
    </row>
    <row r="2039" spans="1:23" x14ac:dyDescent="0.25">
      <c r="A2039" t="s">
        <v>589</v>
      </c>
      <c r="B2039">
        <v>2001</v>
      </c>
      <c r="C2039" t="s">
        <v>455</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Data_Completeness(LifeExpectancyData[[#This Row],[Life expectancy]:[Schooling]])</f>
        <v>1</v>
      </c>
    </row>
    <row r="2040" spans="1:23" x14ac:dyDescent="0.25">
      <c r="A2040" t="s">
        <v>589</v>
      </c>
      <c r="B2040">
        <v>2000</v>
      </c>
      <c r="C2040" t="s">
        <v>455</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Data_Completeness(LifeExpectancyData[[#This Row],[Life expectancy]:[Schooling]])</f>
        <v>1</v>
      </c>
    </row>
    <row r="2041" spans="1:23" x14ac:dyDescent="0.25">
      <c r="A2041" t="s">
        <v>590</v>
      </c>
      <c r="B2041">
        <v>2015</v>
      </c>
      <c r="C2041" t="s">
        <v>463</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Data_Completeness(LifeExpectancyData[[#This Row],[Life expectancy]:[Schooling]])</f>
        <v>0</v>
      </c>
    </row>
    <row r="2042" spans="1:23" x14ac:dyDescent="0.25">
      <c r="A2042" t="s">
        <v>590</v>
      </c>
      <c r="B2042">
        <v>2014</v>
      </c>
      <c r="C2042" t="s">
        <v>463</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Data_Completeness(LifeExpectancyData[[#This Row],[Life expectancy]:[Schooling]])</f>
        <v>1</v>
      </c>
    </row>
    <row r="2043" spans="1:23" x14ac:dyDescent="0.25">
      <c r="A2043" t="s">
        <v>590</v>
      </c>
      <c r="B2043">
        <v>2013</v>
      </c>
      <c r="C2043" t="s">
        <v>463</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Data_Completeness(LifeExpectancyData[[#This Row],[Life expectancy]:[Schooling]])</f>
        <v>1</v>
      </c>
    </row>
    <row r="2044" spans="1:23" x14ac:dyDescent="0.25">
      <c r="A2044" t="s">
        <v>590</v>
      </c>
      <c r="B2044">
        <v>2012</v>
      </c>
      <c r="C2044" t="s">
        <v>463</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Data_Completeness(LifeExpectancyData[[#This Row],[Life expectancy]:[Schooling]])</f>
        <v>1</v>
      </c>
    </row>
    <row r="2045" spans="1:23" x14ac:dyDescent="0.25">
      <c r="A2045" t="s">
        <v>590</v>
      </c>
      <c r="B2045">
        <v>2011</v>
      </c>
      <c r="C2045" t="s">
        <v>463</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Data_Completeness(LifeExpectancyData[[#This Row],[Life expectancy]:[Schooling]])</f>
        <v>1</v>
      </c>
    </row>
    <row r="2046" spans="1:23" x14ac:dyDescent="0.25">
      <c r="A2046" t="s">
        <v>590</v>
      </c>
      <c r="B2046">
        <v>2010</v>
      </c>
      <c r="C2046" t="s">
        <v>463</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Data_Completeness(LifeExpectancyData[[#This Row],[Life expectancy]:[Schooling]])</f>
        <v>1</v>
      </c>
    </row>
    <row r="2047" spans="1:23" x14ac:dyDescent="0.25">
      <c r="A2047" t="s">
        <v>590</v>
      </c>
      <c r="B2047">
        <v>2009</v>
      </c>
      <c r="C2047" t="s">
        <v>463</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Data_Completeness(LifeExpectancyData[[#This Row],[Life expectancy]:[Schooling]])</f>
        <v>1</v>
      </c>
    </row>
    <row r="2048" spans="1:23" x14ac:dyDescent="0.25">
      <c r="A2048" t="s">
        <v>590</v>
      </c>
      <c r="B2048">
        <v>2008</v>
      </c>
      <c r="C2048" t="s">
        <v>463</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Data_Completeness(LifeExpectancyData[[#This Row],[Life expectancy]:[Schooling]])</f>
        <v>1</v>
      </c>
    </row>
    <row r="2049" spans="1:23" x14ac:dyDescent="0.25">
      <c r="A2049" t="s">
        <v>590</v>
      </c>
      <c r="B2049">
        <v>2007</v>
      </c>
      <c r="C2049" t="s">
        <v>463</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Data_Completeness(LifeExpectancyData[[#This Row],[Life expectancy]:[Schooling]])</f>
        <v>1</v>
      </c>
    </row>
    <row r="2050" spans="1:23" x14ac:dyDescent="0.25">
      <c r="A2050" t="s">
        <v>590</v>
      </c>
      <c r="B2050">
        <v>2006</v>
      </c>
      <c r="C2050" t="s">
        <v>463</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Data_Completeness(LifeExpectancyData[[#This Row],[Life expectancy]:[Schooling]])</f>
        <v>1</v>
      </c>
    </row>
    <row r="2051" spans="1:23" x14ac:dyDescent="0.25">
      <c r="A2051" t="s">
        <v>590</v>
      </c>
      <c r="B2051">
        <v>2005</v>
      </c>
      <c r="C2051" t="s">
        <v>463</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Data_Completeness(LifeExpectancyData[[#This Row],[Life expectancy]:[Schooling]])</f>
        <v>1</v>
      </c>
    </row>
    <row r="2052" spans="1:23" x14ac:dyDescent="0.25">
      <c r="A2052" t="s">
        <v>590</v>
      </c>
      <c r="B2052">
        <v>2004</v>
      </c>
      <c r="C2052" t="s">
        <v>463</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Data_Completeness(LifeExpectancyData[[#This Row],[Life expectancy]:[Schooling]])</f>
        <v>1</v>
      </c>
    </row>
    <row r="2053" spans="1:23" x14ac:dyDescent="0.25">
      <c r="A2053" t="s">
        <v>590</v>
      </c>
      <c r="B2053">
        <v>2003</v>
      </c>
      <c r="C2053" t="s">
        <v>463</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Data_Completeness(LifeExpectancyData[[#This Row],[Life expectancy]:[Schooling]])</f>
        <v>1</v>
      </c>
    </row>
    <row r="2054" spans="1:23" x14ac:dyDescent="0.25">
      <c r="A2054" t="s">
        <v>590</v>
      </c>
      <c r="B2054">
        <v>2002</v>
      </c>
      <c r="C2054" t="s">
        <v>463</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Data_Completeness(LifeExpectancyData[[#This Row],[Life expectancy]:[Schooling]])</f>
        <v>1</v>
      </c>
    </row>
    <row r="2055" spans="1:23" x14ac:dyDescent="0.25">
      <c r="A2055" t="s">
        <v>590</v>
      </c>
      <c r="B2055">
        <v>2001</v>
      </c>
      <c r="C2055" t="s">
        <v>463</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Data_Completeness(LifeExpectancyData[[#This Row],[Life expectancy]:[Schooling]])</f>
        <v>1</v>
      </c>
    </row>
    <row r="2056" spans="1:23" x14ac:dyDescent="0.25">
      <c r="A2056" t="s">
        <v>590</v>
      </c>
      <c r="B2056">
        <v>2000</v>
      </c>
      <c r="C2056" t="s">
        <v>463</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Data_Completeness(LifeExpectancyData[[#This Row],[Life expectancy]:[Schooling]])</f>
        <v>1</v>
      </c>
    </row>
    <row r="2057" spans="1:23" x14ac:dyDescent="0.25">
      <c r="A2057" t="s">
        <v>591</v>
      </c>
      <c r="B2057">
        <v>2015</v>
      </c>
      <c r="C2057" t="s">
        <v>463</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Data_Completeness(LifeExpectancyData[[#This Row],[Life expectancy]:[Schooling]])</f>
        <v>0</v>
      </c>
    </row>
    <row r="2058" spans="1:23" x14ac:dyDescent="0.25">
      <c r="A2058" t="s">
        <v>591</v>
      </c>
      <c r="B2058">
        <v>2014</v>
      </c>
      <c r="C2058" t="s">
        <v>463</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Data_Completeness(LifeExpectancyData[[#This Row],[Life expectancy]:[Schooling]])</f>
        <v>1</v>
      </c>
    </row>
    <row r="2059" spans="1:23" x14ac:dyDescent="0.25">
      <c r="A2059" t="s">
        <v>591</v>
      </c>
      <c r="B2059">
        <v>2013</v>
      </c>
      <c r="C2059" t="s">
        <v>463</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Data_Completeness(LifeExpectancyData[[#This Row],[Life expectancy]:[Schooling]])</f>
        <v>1</v>
      </c>
    </row>
    <row r="2060" spans="1:23" x14ac:dyDescent="0.25">
      <c r="A2060" t="s">
        <v>591</v>
      </c>
      <c r="B2060">
        <v>2012</v>
      </c>
      <c r="C2060" t="s">
        <v>463</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Data_Completeness(LifeExpectancyData[[#This Row],[Life expectancy]:[Schooling]])</f>
        <v>1</v>
      </c>
    </row>
    <row r="2061" spans="1:23" x14ac:dyDescent="0.25">
      <c r="A2061" t="s">
        <v>591</v>
      </c>
      <c r="B2061">
        <v>2011</v>
      </c>
      <c r="C2061" t="s">
        <v>463</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Data_Completeness(LifeExpectancyData[[#This Row],[Life expectancy]:[Schooling]])</f>
        <v>1</v>
      </c>
    </row>
    <row r="2062" spans="1:23" x14ac:dyDescent="0.25">
      <c r="A2062" t="s">
        <v>591</v>
      </c>
      <c r="B2062">
        <v>2010</v>
      </c>
      <c r="C2062" t="s">
        <v>463</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Data_Completeness(LifeExpectancyData[[#This Row],[Life expectancy]:[Schooling]])</f>
        <v>1</v>
      </c>
    </row>
    <row r="2063" spans="1:23" x14ac:dyDescent="0.25">
      <c r="A2063" t="s">
        <v>591</v>
      </c>
      <c r="B2063">
        <v>2009</v>
      </c>
      <c r="C2063" t="s">
        <v>463</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Data_Completeness(LifeExpectancyData[[#This Row],[Life expectancy]:[Schooling]])</f>
        <v>1</v>
      </c>
    </row>
    <row r="2064" spans="1:23" x14ac:dyDescent="0.25">
      <c r="A2064" t="s">
        <v>591</v>
      </c>
      <c r="B2064">
        <v>2008</v>
      </c>
      <c r="C2064" t="s">
        <v>463</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Data_Completeness(LifeExpectancyData[[#This Row],[Life expectancy]:[Schooling]])</f>
        <v>1</v>
      </c>
    </row>
    <row r="2065" spans="1:23" x14ac:dyDescent="0.25">
      <c r="A2065" t="s">
        <v>591</v>
      </c>
      <c r="B2065">
        <v>2007</v>
      </c>
      <c r="C2065" t="s">
        <v>463</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Data_Completeness(LifeExpectancyData[[#This Row],[Life expectancy]:[Schooling]])</f>
        <v>1</v>
      </c>
    </row>
    <row r="2066" spans="1:23" x14ac:dyDescent="0.25">
      <c r="A2066" t="s">
        <v>591</v>
      </c>
      <c r="B2066">
        <v>2006</v>
      </c>
      <c r="C2066" t="s">
        <v>463</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Data_Completeness(LifeExpectancyData[[#This Row],[Life expectancy]:[Schooling]])</f>
        <v>1</v>
      </c>
    </row>
    <row r="2067" spans="1:23" x14ac:dyDescent="0.25">
      <c r="A2067" t="s">
        <v>591</v>
      </c>
      <c r="B2067">
        <v>2005</v>
      </c>
      <c r="C2067" t="s">
        <v>463</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Data_Completeness(LifeExpectancyData[[#This Row],[Life expectancy]:[Schooling]])</f>
        <v>1</v>
      </c>
    </row>
    <row r="2068" spans="1:23" x14ac:dyDescent="0.25">
      <c r="A2068" t="s">
        <v>591</v>
      </c>
      <c r="B2068">
        <v>2004</v>
      </c>
      <c r="C2068" t="s">
        <v>463</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Data_Completeness(LifeExpectancyData[[#This Row],[Life expectancy]:[Schooling]])</f>
        <v>1</v>
      </c>
    </row>
    <row r="2069" spans="1:23" x14ac:dyDescent="0.25">
      <c r="A2069" t="s">
        <v>591</v>
      </c>
      <c r="B2069">
        <v>2003</v>
      </c>
      <c r="C2069" t="s">
        <v>463</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Data_Completeness(LifeExpectancyData[[#This Row],[Life expectancy]:[Schooling]])</f>
        <v>1</v>
      </c>
    </row>
    <row r="2070" spans="1:23" x14ac:dyDescent="0.25">
      <c r="A2070" t="s">
        <v>591</v>
      </c>
      <c r="B2070">
        <v>2002</v>
      </c>
      <c r="C2070" t="s">
        <v>463</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Data_Completeness(LifeExpectancyData[[#This Row],[Life expectancy]:[Schooling]])</f>
        <v>1</v>
      </c>
    </row>
    <row r="2071" spans="1:23" x14ac:dyDescent="0.25">
      <c r="A2071" t="s">
        <v>591</v>
      </c>
      <c r="B2071">
        <v>2001</v>
      </c>
      <c r="C2071" t="s">
        <v>463</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Data_Completeness(LifeExpectancyData[[#This Row],[Life expectancy]:[Schooling]])</f>
        <v>1</v>
      </c>
    </row>
    <row r="2072" spans="1:23" x14ac:dyDescent="0.25">
      <c r="A2072" t="s">
        <v>591</v>
      </c>
      <c r="B2072">
        <v>2000</v>
      </c>
      <c r="C2072" t="s">
        <v>463</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Data_Completeness(LifeExpectancyData[[#This Row],[Life expectancy]:[Schooling]])</f>
        <v>1</v>
      </c>
    </row>
    <row r="2073" spans="1:23" x14ac:dyDescent="0.25">
      <c r="A2073" t="s">
        <v>592</v>
      </c>
      <c r="B2073">
        <v>2015</v>
      </c>
      <c r="C2073" t="s">
        <v>455</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Data_Completeness(LifeExpectancyData[[#This Row],[Life expectancy]:[Schooling]])</f>
        <v>0</v>
      </c>
    </row>
    <row r="2074" spans="1:23" x14ac:dyDescent="0.25">
      <c r="A2074" t="s">
        <v>592</v>
      </c>
      <c r="B2074">
        <v>2014</v>
      </c>
      <c r="C2074" t="s">
        <v>455</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Data_Completeness(LifeExpectancyData[[#This Row],[Life expectancy]:[Schooling]])</f>
        <v>0</v>
      </c>
    </row>
    <row r="2075" spans="1:23" x14ac:dyDescent="0.25">
      <c r="A2075" t="s">
        <v>592</v>
      </c>
      <c r="B2075">
        <v>2013</v>
      </c>
      <c r="C2075" t="s">
        <v>455</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Data_Completeness(LifeExpectancyData[[#This Row],[Life expectancy]:[Schooling]])</f>
        <v>0</v>
      </c>
    </row>
    <row r="2076" spans="1:23" x14ac:dyDescent="0.25">
      <c r="A2076" t="s">
        <v>592</v>
      </c>
      <c r="B2076">
        <v>2012</v>
      </c>
      <c r="C2076" t="s">
        <v>455</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Data_Completeness(LifeExpectancyData[[#This Row],[Life expectancy]:[Schooling]])</f>
        <v>0</v>
      </c>
    </row>
    <row r="2077" spans="1:23" x14ac:dyDescent="0.25">
      <c r="A2077" t="s">
        <v>592</v>
      </c>
      <c r="B2077">
        <v>2011</v>
      </c>
      <c r="C2077" t="s">
        <v>455</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Data_Completeness(LifeExpectancyData[[#This Row],[Life expectancy]:[Schooling]])</f>
        <v>0</v>
      </c>
    </row>
    <row r="2078" spans="1:23" x14ac:dyDescent="0.25">
      <c r="A2078" t="s">
        <v>592</v>
      </c>
      <c r="B2078">
        <v>2010</v>
      </c>
      <c r="C2078" t="s">
        <v>455</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Data_Completeness(LifeExpectancyData[[#This Row],[Life expectancy]:[Schooling]])</f>
        <v>0</v>
      </c>
    </row>
    <row r="2079" spans="1:23" x14ac:dyDescent="0.25">
      <c r="A2079" t="s">
        <v>592</v>
      </c>
      <c r="B2079">
        <v>2009</v>
      </c>
      <c r="C2079" t="s">
        <v>455</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Data_Completeness(LifeExpectancyData[[#This Row],[Life expectancy]:[Schooling]])</f>
        <v>0</v>
      </c>
    </row>
    <row r="2080" spans="1:23" x14ac:dyDescent="0.25">
      <c r="A2080" t="s">
        <v>592</v>
      </c>
      <c r="B2080">
        <v>2008</v>
      </c>
      <c r="C2080" t="s">
        <v>455</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Data_Completeness(LifeExpectancyData[[#This Row],[Life expectancy]:[Schooling]])</f>
        <v>0</v>
      </c>
    </row>
    <row r="2081" spans="1:23" x14ac:dyDescent="0.25">
      <c r="A2081" t="s">
        <v>592</v>
      </c>
      <c r="B2081">
        <v>2007</v>
      </c>
      <c r="C2081" t="s">
        <v>455</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Data_Completeness(LifeExpectancyData[[#This Row],[Life expectancy]:[Schooling]])</f>
        <v>0</v>
      </c>
    </row>
    <row r="2082" spans="1:23" x14ac:dyDescent="0.25">
      <c r="A2082" t="s">
        <v>592</v>
      </c>
      <c r="B2082">
        <v>2006</v>
      </c>
      <c r="C2082" t="s">
        <v>455</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Data_Completeness(LifeExpectancyData[[#This Row],[Life expectancy]:[Schooling]])</f>
        <v>0</v>
      </c>
    </row>
    <row r="2083" spans="1:23" x14ac:dyDescent="0.25">
      <c r="A2083" t="s">
        <v>592</v>
      </c>
      <c r="B2083">
        <v>2005</v>
      </c>
      <c r="C2083" t="s">
        <v>455</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Data_Completeness(LifeExpectancyData[[#This Row],[Life expectancy]:[Schooling]])</f>
        <v>0</v>
      </c>
    </row>
    <row r="2084" spans="1:23" x14ac:dyDescent="0.25">
      <c r="A2084" t="s">
        <v>592</v>
      </c>
      <c r="B2084">
        <v>2004</v>
      </c>
      <c r="C2084" t="s">
        <v>455</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Data_Completeness(LifeExpectancyData[[#This Row],[Life expectancy]:[Schooling]])</f>
        <v>0</v>
      </c>
    </row>
    <row r="2085" spans="1:23" x14ac:dyDescent="0.25">
      <c r="A2085" t="s">
        <v>592</v>
      </c>
      <c r="B2085">
        <v>2003</v>
      </c>
      <c r="C2085" t="s">
        <v>455</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Data_Completeness(LifeExpectancyData[[#This Row],[Life expectancy]:[Schooling]])</f>
        <v>0</v>
      </c>
    </row>
    <row r="2086" spans="1:23" x14ac:dyDescent="0.25">
      <c r="A2086" t="s">
        <v>592</v>
      </c>
      <c r="B2086">
        <v>2002</v>
      </c>
      <c r="C2086" t="s">
        <v>455</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Data_Completeness(LifeExpectancyData[[#This Row],[Life expectancy]:[Schooling]])</f>
        <v>0</v>
      </c>
    </row>
    <row r="2087" spans="1:23" x14ac:dyDescent="0.25">
      <c r="A2087" t="s">
        <v>592</v>
      </c>
      <c r="B2087">
        <v>2001</v>
      </c>
      <c r="C2087" t="s">
        <v>455</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Data_Completeness(LifeExpectancyData[[#This Row],[Life expectancy]:[Schooling]])</f>
        <v>0</v>
      </c>
    </row>
    <row r="2088" spans="1:23" x14ac:dyDescent="0.25">
      <c r="A2088" t="s">
        <v>592</v>
      </c>
      <c r="B2088">
        <v>2000</v>
      </c>
      <c r="C2088" t="s">
        <v>455</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Data_Completeness(LifeExpectancyData[[#This Row],[Life expectancy]:[Schooling]])</f>
        <v>0</v>
      </c>
    </row>
    <row r="2089" spans="1:23" x14ac:dyDescent="0.25">
      <c r="A2089" t="s">
        <v>593</v>
      </c>
      <c r="B2089">
        <v>2015</v>
      </c>
      <c r="C2089" t="s">
        <v>455</v>
      </c>
      <c r="D2089">
        <v>82.3</v>
      </c>
      <c r="E2089">
        <v>64</v>
      </c>
      <c r="F2089">
        <v>1</v>
      </c>
      <c r="H2089">
        <v>0</v>
      </c>
      <c r="I2089">
        <v>98</v>
      </c>
      <c r="J2089">
        <v>7</v>
      </c>
      <c r="K2089">
        <v>31.7</v>
      </c>
      <c r="L2089">
        <v>2</v>
      </c>
      <c r="M2089">
        <v>98</v>
      </c>
      <c r="O2089">
        <v>98</v>
      </c>
      <c r="P2089">
        <v>0.1</v>
      </c>
      <c r="S2089">
        <v>1.5</v>
      </c>
      <c r="T2089">
        <v>1</v>
      </c>
      <c r="W2089" t="b">
        <f>Data_Completeness(LifeExpectancyData[[#This Row],[Life expectancy]:[Schooling]])</f>
        <v>0</v>
      </c>
    </row>
    <row r="2090" spans="1:23" x14ac:dyDescent="0.25">
      <c r="A2090" t="s">
        <v>593</v>
      </c>
      <c r="B2090">
        <v>2014</v>
      </c>
      <c r="C2090" t="s">
        <v>455</v>
      </c>
      <c r="D2090">
        <v>82</v>
      </c>
      <c r="E2090">
        <v>66</v>
      </c>
      <c r="F2090">
        <v>1</v>
      </c>
      <c r="G2090">
        <v>0.01</v>
      </c>
      <c r="H2090">
        <v>0</v>
      </c>
      <c r="I2090">
        <v>99</v>
      </c>
      <c r="J2090">
        <v>442</v>
      </c>
      <c r="K2090">
        <v>31.2</v>
      </c>
      <c r="L2090">
        <v>2</v>
      </c>
      <c r="M2090">
        <v>99</v>
      </c>
      <c r="N2090">
        <v>7.37</v>
      </c>
      <c r="O2090">
        <v>99</v>
      </c>
      <c r="P2090">
        <v>0.1</v>
      </c>
      <c r="S2090">
        <v>1.5</v>
      </c>
      <c r="T2090">
        <v>1</v>
      </c>
      <c r="W2090" t="b">
        <f>Data_Completeness(LifeExpectancyData[[#This Row],[Life expectancy]:[Schooling]])</f>
        <v>0</v>
      </c>
    </row>
    <row r="2091" spans="1:23" x14ac:dyDescent="0.25">
      <c r="A2091" t="s">
        <v>593</v>
      </c>
      <c r="B2091">
        <v>2013</v>
      </c>
      <c r="C2091" t="s">
        <v>455</v>
      </c>
      <c r="D2091">
        <v>81.7</v>
      </c>
      <c r="E2091">
        <v>68</v>
      </c>
      <c r="F2091">
        <v>1</v>
      </c>
      <c r="G2091">
        <v>9.33</v>
      </c>
      <c r="H2091">
        <v>0</v>
      </c>
      <c r="I2091">
        <v>99</v>
      </c>
      <c r="J2091">
        <v>107</v>
      </c>
      <c r="K2091">
        <v>3.8</v>
      </c>
      <c r="L2091">
        <v>2</v>
      </c>
      <c r="M2091">
        <v>99</v>
      </c>
      <c r="N2091">
        <v>7.2</v>
      </c>
      <c r="O2091">
        <v>99</v>
      </c>
      <c r="P2091">
        <v>0.1</v>
      </c>
      <c r="S2091">
        <v>1.5</v>
      </c>
      <c r="T2091">
        <v>1</v>
      </c>
      <c r="W2091" t="b">
        <f>Data_Completeness(LifeExpectancyData[[#This Row],[Life expectancy]:[Schooling]])</f>
        <v>0</v>
      </c>
    </row>
    <row r="2092" spans="1:23" x14ac:dyDescent="0.25">
      <c r="A2092" t="s">
        <v>593</v>
      </c>
      <c r="B2092">
        <v>2012</v>
      </c>
      <c r="C2092" t="s">
        <v>455</v>
      </c>
      <c r="D2092">
        <v>81.2</v>
      </c>
      <c r="E2092">
        <v>69</v>
      </c>
      <c r="F2092">
        <v>1</v>
      </c>
      <c r="G2092">
        <v>9.56</v>
      </c>
      <c r="H2092">
        <v>0</v>
      </c>
      <c r="I2092">
        <v>99</v>
      </c>
      <c r="J2092">
        <v>2</v>
      </c>
      <c r="K2092">
        <v>3.4</v>
      </c>
      <c r="L2092">
        <v>2</v>
      </c>
      <c r="M2092">
        <v>99</v>
      </c>
      <c r="N2092">
        <v>7.1</v>
      </c>
      <c r="O2092">
        <v>99</v>
      </c>
      <c r="P2092">
        <v>0.1</v>
      </c>
      <c r="S2092">
        <v>1.5</v>
      </c>
      <c r="T2092">
        <v>1</v>
      </c>
      <c r="W2092" t="b">
        <f>Data_Completeness(LifeExpectancyData[[#This Row],[Life expectancy]:[Schooling]])</f>
        <v>0</v>
      </c>
    </row>
    <row r="2093" spans="1:23" x14ac:dyDescent="0.25">
      <c r="A2093" t="s">
        <v>593</v>
      </c>
      <c r="B2093">
        <v>2011</v>
      </c>
      <c r="C2093" t="s">
        <v>455</v>
      </c>
      <c r="D2093">
        <v>81.099999999999994</v>
      </c>
      <c r="E2093">
        <v>72</v>
      </c>
      <c r="F2093">
        <v>2</v>
      </c>
      <c r="G2093">
        <v>9.34</v>
      </c>
      <c r="H2093">
        <v>0</v>
      </c>
      <c r="I2093">
        <v>99</v>
      </c>
      <c r="J2093">
        <v>42</v>
      </c>
      <c r="K2093">
        <v>3</v>
      </c>
      <c r="L2093">
        <v>2</v>
      </c>
      <c r="M2093">
        <v>98</v>
      </c>
      <c r="N2093">
        <v>6.83</v>
      </c>
      <c r="O2093">
        <v>99</v>
      </c>
      <c r="P2093">
        <v>0.1</v>
      </c>
      <c r="S2093">
        <v>1.5</v>
      </c>
      <c r="T2093">
        <v>1</v>
      </c>
      <c r="W2093" t="b">
        <f>Data_Completeness(LifeExpectancyData[[#This Row],[Life expectancy]:[Schooling]])</f>
        <v>0</v>
      </c>
    </row>
    <row r="2094" spans="1:23" x14ac:dyDescent="0.25">
      <c r="A2094" t="s">
        <v>593</v>
      </c>
      <c r="B2094">
        <v>2010</v>
      </c>
      <c r="C2094" t="s">
        <v>455</v>
      </c>
      <c r="D2094">
        <v>87</v>
      </c>
      <c r="E2094">
        <v>74</v>
      </c>
      <c r="F2094">
        <v>2</v>
      </c>
      <c r="G2094">
        <v>9.23</v>
      </c>
      <c r="H2094">
        <v>0</v>
      </c>
      <c r="I2094">
        <v>94</v>
      </c>
      <c r="J2094">
        <v>114</v>
      </c>
      <c r="K2094">
        <v>29.5</v>
      </c>
      <c r="L2094">
        <v>2</v>
      </c>
      <c r="M2094">
        <v>95</v>
      </c>
      <c r="N2094">
        <v>6.79</v>
      </c>
      <c r="O2094">
        <v>94</v>
      </c>
      <c r="P2094">
        <v>0.1</v>
      </c>
      <c r="S2094">
        <v>1.5</v>
      </c>
      <c r="T2094">
        <v>1</v>
      </c>
      <c r="W2094" t="b">
        <f>Data_Completeness(LifeExpectancyData[[#This Row],[Life expectancy]:[Schooling]])</f>
        <v>0</v>
      </c>
    </row>
    <row r="2095" spans="1:23" x14ac:dyDescent="0.25">
      <c r="A2095" t="s">
        <v>593</v>
      </c>
      <c r="B2095">
        <v>2009</v>
      </c>
      <c r="C2095" t="s">
        <v>455</v>
      </c>
      <c r="D2095">
        <v>86</v>
      </c>
      <c r="E2095">
        <v>75</v>
      </c>
      <c r="F2095">
        <v>2</v>
      </c>
      <c r="G2095">
        <v>8.9700000000000006</v>
      </c>
      <c r="H2095">
        <v>0</v>
      </c>
      <c r="I2095">
        <v>94</v>
      </c>
      <c r="J2095">
        <v>17</v>
      </c>
      <c r="K2095">
        <v>29.1</v>
      </c>
      <c r="L2095">
        <v>2</v>
      </c>
      <c r="M2095">
        <v>95</v>
      </c>
      <c r="N2095">
        <v>6.66</v>
      </c>
      <c r="O2095">
        <v>94</v>
      </c>
      <c r="P2095">
        <v>0.1</v>
      </c>
      <c r="S2095">
        <v>1.5</v>
      </c>
      <c r="T2095">
        <v>1</v>
      </c>
      <c r="W2095" t="b">
        <f>Data_Completeness(LifeExpectancyData[[#This Row],[Life expectancy]:[Schooling]])</f>
        <v>0</v>
      </c>
    </row>
    <row r="2096" spans="1:23" x14ac:dyDescent="0.25">
      <c r="A2096" t="s">
        <v>593</v>
      </c>
      <c r="B2096">
        <v>2008</v>
      </c>
      <c r="C2096" t="s">
        <v>455</v>
      </c>
      <c r="D2096">
        <v>83</v>
      </c>
      <c r="E2096">
        <v>75</v>
      </c>
      <c r="F2096">
        <v>2</v>
      </c>
      <c r="G2096">
        <v>9.31</v>
      </c>
      <c r="H2096">
        <v>0</v>
      </c>
      <c r="I2096">
        <v>94</v>
      </c>
      <c r="J2096">
        <v>2</v>
      </c>
      <c r="K2096">
        <v>28.6</v>
      </c>
      <c r="L2096">
        <v>2</v>
      </c>
      <c r="M2096">
        <v>92</v>
      </c>
      <c r="N2096">
        <v>6.16</v>
      </c>
      <c r="O2096">
        <v>94</v>
      </c>
      <c r="P2096">
        <v>0.1</v>
      </c>
      <c r="S2096">
        <v>1.5</v>
      </c>
      <c r="T2096">
        <v>1</v>
      </c>
      <c r="W2096" t="b">
        <f>Data_Completeness(LifeExpectancyData[[#This Row],[Life expectancy]:[Schooling]])</f>
        <v>0</v>
      </c>
    </row>
    <row r="2097" spans="1:23" x14ac:dyDescent="0.25">
      <c r="A2097" t="s">
        <v>593</v>
      </c>
      <c r="B2097">
        <v>2007</v>
      </c>
      <c r="C2097" t="s">
        <v>455</v>
      </c>
      <c r="D2097">
        <v>79.8</v>
      </c>
      <c r="E2097">
        <v>77</v>
      </c>
      <c r="F2097">
        <v>2</v>
      </c>
      <c r="G2097">
        <v>9.0500000000000007</v>
      </c>
      <c r="H2097">
        <v>0</v>
      </c>
      <c r="I2097">
        <v>91</v>
      </c>
      <c r="J2097">
        <v>194</v>
      </c>
      <c r="K2097">
        <v>28.2</v>
      </c>
      <c r="L2097">
        <v>2</v>
      </c>
      <c r="M2097">
        <v>91</v>
      </c>
      <c r="N2097">
        <v>5.99</v>
      </c>
      <c r="O2097">
        <v>91</v>
      </c>
      <c r="P2097">
        <v>0.1</v>
      </c>
      <c r="S2097">
        <v>1.5</v>
      </c>
      <c r="T2097">
        <v>1</v>
      </c>
      <c r="W2097" t="b">
        <f>Data_Completeness(LifeExpectancyData[[#This Row],[Life expectancy]:[Schooling]])</f>
        <v>0</v>
      </c>
    </row>
    <row r="2098" spans="1:23" x14ac:dyDescent="0.25">
      <c r="A2098" t="s">
        <v>593</v>
      </c>
      <c r="B2098">
        <v>2006</v>
      </c>
      <c r="C2098" t="s">
        <v>455</v>
      </c>
      <c r="D2098">
        <v>79.400000000000006</v>
      </c>
      <c r="E2098">
        <v>79</v>
      </c>
      <c r="F2098">
        <v>2</v>
      </c>
      <c r="G2098">
        <v>8.83</v>
      </c>
      <c r="H2098">
        <v>0</v>
      </c>
      <c r="I2098">
        <v>99</v>
      </c>
      <c r="J2098">
        <v>28</v>
      </c>
      <c r="K2098">
        <v>27.7</v>
      </c>
      <c r="L2098">
        <v>2</v>
      </c>
      <c r="M2098">
        <v>98</v>
      </c>
      <c r="N2098">
        <v>5.76</v>
      </c>
      <c r="O2098">
        <v>98</v>
      </c>
      <c r="P2098">
        <v>0.1</v>
      </c>
      <c r="S2098">
        <v>1.5</v>
      </c>
      <c r="T2098">
        <v>1</v>
      </c>
      <c r="W2098" t="b">
        <f>Data_Completeness(LifeExpectancyData[[#This Row],[Life expectancy]:[Schooling]])</f>
        <v>0</v>
      </c>
    </row>
    <row r="2099" spans="1:23" x14ac:dyDescent="0.25">
      <c r="A2099" t="s">
        <v>593</v>
      </c>
      <c r="B2099">
        <v>2005</v>
      </c>
      <c r="C2099" t="s">
        <v>455</v>
      </c>
      <c r="D2099">
        <v>78.7</v>
      </c>
      <c r="E2099">
        <v>84</v>
      </c>
      <c r="F2099">
        <v>2</v>
      </c>
      <c r="G2099">
        <v>9.0299999999999994</v>
      </c>
      <c r="H2099">
        <v>0</v>
      </c>
      <c r="I2099">
        <v>99</v>
      </c>
      <c r="J2099">
        <v>7</v>
      </c>
      <c r="K2099">
        <v>27.2</v>
      </c>
      <c r="L2099">
        <v>3</v>
      </c>
      <c r="M2099">
        <v>96</v>
      </c>
      <c r="N2099">
        <v>5.33</v>
      </c>
      <c r="O2099">
        <v>96</v>
      </c>
      <c r="P2099">
        <v>0.1</v>
      </c>
      <c r="S2099">
        <v>1.6</v>
      </c>
      <c r="T2099">
        <v>1</v>
      </c>
      <c r="W2099" t="b">
        <f>Data_Completeness(LifeExpectancyData[[#This Row],[Life expectancy]:[Schooling]])</f>
        <v>0</v>
      </c>
    </row>
    <row r="2100" spans="1:23" x14ac:dyDescent="0.25">
      <c r="A2100" t="s">
        <v>593</v>
      </c>
      <c r="B2100">
        <v>2004</v>
      </c>
      <c r="C2100" t="s">
        <v>455</v>
      </c>
      <c r="D2100">
        <v>78.2</v>
      </c>
      <c r="E2100">
        <v>89</v>
      </c>
      <c r="F2100">
        <v>3</v>
      </c>
      <c r="G2100">
        <v>9.18</v>
      </c>
      <c r="H2100">
        <v>0</v>
      </c>
      <c r="I2100">
        <v>92</v>
      </c>
      <c r="J2100">
        <v>11</v>
      </c>
      <c r="K2100">
        <v>26.7</v>
      </c>
      <c r="L2100">
        <v>3</v>
      </c>
      <c r="M2100">
        <v>9</v>
      </c>
      <c r="N2100">
        <v>4.96</v>
      </c>
      <c r="O2100">
        <v>88</v>
      </c>
      <c r="P2100">
        <v>0.1</v>
      </c>
      <c r="S2100">
        <v>1.6</v>
      </c>
      <c r="T2100">
        <v>1</v>
      </c>
      <c r="W2100" t="b">
        <f>Data_Completeness(LifeExpectancyData[[#This Row],[Life expectancy]:[Schooling]])</f>
        <v>0</v>
      </c>
    </row>
    <row r="2101" spans="1:23" x14ac:dyDescent="0.25">
      <c r="A2101" t="s">
        <v>593</v>
      </c>
      <c r="B2101">
        <v>2003</v>
      </c>
      <c r="C2101" t="s">
        <v>455</v>
      </c>
      <c r="D2101">
        <v>77.599999999999994</v>
      </c>
      <c r="E2101">
        <v>95</v>
      </c>
      <c r="F2101">
        <v>3</v>
      </c>
      <c r="G2101">
        <v>9.66</v>
      </c>
      <c r="H2101">
        <v>0</v>
      </c>
      <c r="I2101">
        <v>91</v>
      </c>
      <c r="J2101">
        <v>33</v>
      </c>
      <c r="K2101">
        <v>26.2</v>
      </c>
      <c r="L2101">
        <v>3</v>
      </c>
      <c r="M2101">
        <v>94</v>
      </c>
      <c r="N2101">
        <v>4.93</v>
      </c>
      <c r="O2101">
        <v>97</v>
      </c>
      <c r="P2101">
        <v>0.1</v>
      </c>
      <c r="S2101">
        <v>1.6</v>
      </c>
      <c r="T2101">
        <v>1</v>
      </c>
      <c r="W2101" t="b">
        <f>Data_Completeness(LifeExpectancyData[[#This Row],[Life expectancy]:[Schooling]])</f>
        <v>0</v>
      </c>
    </row>
    <row r="2102" spans="1:23" x14ac:dyDescent="0.25">
      <c r="A2102" t="s">
        <v>593</v>
      </c>
      <c r="B2102">
        <v>2002</v>
      </c>
      <c r="C2102" t="s">
        <v>455</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Data_Completeness(LifeExpectancyData[[#This Row],[Life expectancy]:[Schooling]])</f>
        <v>0</v>
      </c>
    </row>
    <row r="2103" spans="1:23" x14ac:dyDescent="0.25">
      <c r="A2103" t="s">
        <v>593</v>
      </c>
      <c r="B2103">
        <v>2001</v>
      </c>
      <c r="C2103" t="s">
        <v>455</v>
      </c>
      <c r="D2103">
        <v>76.7</v>
      </c>
      <c r="E2103">
        <v>17</v>
      </c>
      <c r="F2103">
        <v>3</v>
      </c>
      <c r="G2103">
        <v>11.45</v>
      </c>
      <c r="H2103">
        <v>0</v>
      </c>
      <c r="I2103">
        <v>89</v>
      </c>
      <c r="J2103">
        <v>23060</v>
      </c>
      <c r="K2103">
        <v>25.2</v>
      </c>
      <c r="L2103">
        <v>4</v>
      </c>
      <c r="M2103">
        <v>99</v>
      </c>
      <c r="N2103">
        <v>4.76</v>
      </c>
      <c r="O2103">
        <v>97</v>
      </c>
      <c r="P2103">
        <v>0.1</v>
      </c>
      <c r="S2103">
        <v>1.6</v>
      </c>
      <c r="T2103">
        <v>1.1000000000000001</v>
      </c>
      <c r="W2103" t="b">
        <f>Data_Completeness(LifeExpectancyData[[#This Row],[Life expectancy]:[Schooling]])</f>
        <v>0</v>
      </c>
    </row>
    <row r="2104" spans="1:23" x14ac:dyDescent="0.25">
      <c r="A2104" t="s">
        <v>593</v>
      </c>
      <c r="B2104">
        <v>2000</v>
      </c>
      <c r="C2104" t="s">
        <v>455</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Data_Completeness(LifeExpectancyData[[#This Row],[Life expectancy]:[Schooling]])</f>
        <v>0</v>
      </c>
    </row>
    <row r="2105" spans="1:23" x14ac:dyDescent="0.25">
      <c r="A2105" t="s">
        <v>594</v>
      </c>
      <c r="B2105">
        <v>2015</v>
      </c>
      <c r="C2105" t="s">
        <v>455</v>
      </c>
      <c r="D2105">
        <v>72.099999999999994</v>
      </c>
      <c r="E2105">
        <v>157</v>
      </c>
      <c r="F2105">
        <v>1</v>
      </c>
      <c r="H2105">
        <v>0</v>
      </c>
      <c r="I2105">
        <v>88</v>
      </c>
      <c r="J2105">
        <v>0</v>
      </c>
      <c r="K2105">
        <v>53.4</v>
      </c>
      <c r="L2105">
        <v>1</v>
      </c>
      <c r="M2105">
        <v>88</v>
      </c>
      <c r="O2105">
        <v>87</v>
      </c>
      <c r="P2105">
        <v>0.1</v>
      </c>
      <c r="S2105">
        <v>2.7</v>
      </c>
      <c r="T2105">
        <v>2.8</v>
      </c>
      <c r="W2105" t="b">
        <f>Data_Completeness(LifeExpectancyData[[#This Row],[Life expectancy]:[Schooling]])</f>
        <v>0</v>
      </c>
    </row>
    <row r="2106" spans="1:23" x14ac:dyDescent="0.25">
      <c r="A2106" t="s">
        <v>594</v>
      </c>
      <c r="B2106">
        <v>2014</v>
      </c>
      <c r="C2106" t="s">
        <v>455</v>
      </c>
      <c r="D2106">
        <v>71.8</v>
      </c>
      <c r="E2106">
        <v>162</v>
      </c>
      <c r="F2106">
        <v>1</v>
      </c>
      <c r="G2106">
        <v>9.99</v>
      </c>
      <c r="H2106">
        <v>0</v>
      </c>
      <c r="I2106">
        <v>92</v>
      </c>
      <c r="J2106">
        <v>2</v>
      </c>
      <c r="K2106">
        <v>52.7</v>
      </c>
      <c r="L2106">
        <v>1</v>
      </c>
      <c r="M2106">
        <v>92</v>
      </c>
      <c r="N2106">
        <v>1.32</v>
      </c>
      <c r="O2106">
        <v>9</v>
      </c>
      <c r="P2106">
        <v>0.1</v>
      </c>
      <c r="S2106">
        <v>2.7</v>
      </c>
      <c r="T2106">
        <v>2.8</v>
      </c>
      <c r="W2106" t="b">
        <f>Data_Completeness(LifeExpectancyData[[#This Row],[Life expectancy]:[Schooling]])</f>
        <v>0</v>
      </c>
    </row>
    <row r="2107" spans="1:23" x14ac:dyDescent="0.25">
      <c r="A2107" t="s">
        <v>594</v>
      </c>
      <c r="B2107">
        <v>2013</v>
      </c>
      <c r="C2107" t="s">
        <v>455</v>
      </c>
      <c r="D2107">
        <v>71.7</v>
      </c>
      <c r="E2107">
        <v>163</v>
      </c>
      <c r="F2107">
        <v>1</v>
      </c>
      <c r="G2107">
        <v>10.49</v>
      </c>
      <c r="H2107">
        <v>0</v>
      </c>
      <c r="I2107">
        <v>91</v>
      </c>
      <c r="J2107">
        <v>27</v>
      </c>
      <c r="K2107">
        <v>52.1</v>
      </c>
      <c r="L2107">
        <v>1</v>
      </c>
      <c r="M2107">
        <v>92</v>
      </c>
      <c r="N2107">
        <v>1.5</v>
      </c>
      <c r="O2107">
        <v>9</v>
      </c>
      <c r="P2107">
        <v>0.1</v>
      </c>
      <c r="S2107">
        <v>2.7</v>
      </c>
      <c r="T2107">
        <v>2.9</v>
      </c>
      <c r="W2107" t="b">
        <f>Data_Completeness(LifeExpectancyData[[#This Row],[Life expectancy]:[Schooling]])</f>
        <v>0</v>
      </c>
    </row>
    <row r="2108" spans="1:23" x14ac:dyDescent="0.25">
      <c r="A2108" t="s">
        <v>594</v>
      </c>
      <c r="B2108">
        <v>2012</v>
      </c>
      <c r="C2108" t="s">
        <v>455</v>
      </c>
      <c r="D2108">
        <v>79</v>
      </c>
      <c r="E2108">
        <v>175</v>
      </c>
      <c r="F2108">
        <v>1</v>
      </c>
      <c r="G2108">
        <v>10.68</v>
      </c>
      <c r="H2108">
        <v>0</v>
      </c>
      <c r="I2108">
        <v>94</v>
      </c>
      <c r="J2108">
        <v>11</v>
      </c>
      <c r="K2108">
        <v>51.5</v>
      </c>
      <c r="L2108">
        <v>1</v>
      </c>
      <c r="M2108">
        <v>92</v>
      </c>
      <c r="N2108">
        <v>11.87</v>
      </c>
      <c r="O2108">
        <v>92</v>
      </c>
      <c r="P2108">
        <v>0.1</v>
      </c>
      <c r="S2108">
        <v>2.7</v>
      </c>
      <c r="T2108">
        <v>2.9</v>
      </c>
      <c r="W2108" t="b">
        <f>Data_Completeness(LifeExpectancyData[[#This Row],[Life expectancy]:[Schooling]])</f>
        <v>0</v>
      </c>
    </row>
    <row r="2109" spans="1:23" x14ac:dyDescent="0.25">
      <c r="A2109" t="s">
        <v>594</v>
      </c>
      <c r="B2109">
        <v>2011</v>
      </c>
      <c r="C2109" t="s">
        <v>455</v>
      </c>
      <c r="D2109">
        <v>77</v>
      </c>
      <c r="E2109">
        <v>177</v>
      </c>
      <c r="F2109">
        <v>1</v>
      </c>
      <c r="G2109">
        <v>9.4499999999999993</v>
      </c>
      <c r="H2109">
        <v>0</v>
      </c>
      <c r="I2109">
        <v>96</v>
      </c>
      <c r="J2109">
        <v>0</v>
      </c>
      <c r="K2109">
        <v>5.9</v>
      </c>
      <c r="L2109">
        <v>1</v>
      </c>
      <c r="M2109">
        <v>96</v>
      </c>
      <c r="N2109">
        <v>1.61</v>
      </c>
      <c r="O2109">
        <v>93</v>
      </c>
      <c r="P2109">
        <v>0.1</v>
      </c>
      <c r="S2109">
        <v>2.8</v>
      </c>
      <c r="T2109">
        <v>3</v>
      </c>
      <c r="W2109" t="b">
        <f>Data_Completeness(LifeExpectancyData[[#This Row],[Life expectancy]:[Schooling]])</f>
        <v>0</v>
      </c>
    </row>
    <row r="2110" spans="1:23" x14ac:dyDescent="0.25">
      <c r="A2110" t="s">
        <v>594</v>
      </c>
      <c r="B2110">
        <v>2010</v>
      </c>
      <c r="C2110" t="s">
        <v>455</v>
      </c>
      <c r="D2110">
        <v>68.8</v>
      </c>
      <c r="E2110">
        <v>219</v>
      </c>
      <c r="F2110">
        <v>1</v>
      </c>
      <c r="G2110">
        <v>8.25</v>
      </c>
      <c r="H2110">
        <v>0</v>
      </c>
      <c r="I2110">
        <v>98</v>
      </c>
      <c r="J2110">
        <v>0</v>
      </c>
      <c r="K2110">
        <v>5.4</v>
      </c>
      <c r="L2110">
        <v>1</v>
      </c>
      <c r="M2110">
        <v>97</v>
      </c>
      <c r="N2110">
        <v>12.8</v>
      </c>
      <c r="O2110">
        <v>9</v>
      </c>
      <c r="P2110">
        <v>0.1</v>
      </c>
      <c r="S2110">
        <v>2.8</v>
      </c>
      <c r="T2110">
        <v>3</v>
      </c>
      <c r="W2110" t="b">
        <f>Data_Completeness(LifeExpectancyData[[#This Row],[Life expectancy]:[Schooling]])</f>
        <v>0</v>
      </c>
    </row>
    <row r="2111" spans="1:23" x14ac:dyDescent="0.25">
      <c r="A2111" t="s">
        <v>594</v>
      </c>
      <c r="B2111">
        <v>2009</v>
      </c>
      <c r="C2111" t="s">
        <v>455</v>
      </c>
      <c r="D2111">
        <v>69</v>
      </c>
      <c r="E2111">
        <v>218</v>
      </c>
      <c r="F2111">
        <v>1</v>
      </c>
      <c r="G2111">
        <v>8.4499999999999993</v>
      </c>
      <c r="H2111">
        <v>0</v>
      </c>
      <c r="I2111">
        <v>89</v>
      </c>
      <c r="J2111">
        <v>0</v>
      </c>
      <c r="K2111">
        <v>49.9</v>
      </c>
      <c r="L2111">
        <v>1</v>
      </c>
      <c r="M2111">
        <v>87</v>
      </c>
      <c r="N2111">
        <v>12.49</v>
      </c>
      <c r="O2111">
        <v>85</v>
      </c>
      <c r="P2111">
        <v>0.1</v>
      </c>
      <c r="S2111">
        <v>2.9</v>
      </c>
      <c r="T2111">
        <v>3.1</v>
      </c>
      <c r="W2111" t="b">
        <f>Data_Completeness(LifeExpectancyData[[#This Row],[Life expectancy]:[Schooling]])</f>
        <v>0</v>
      </c>
    </row>
    <row r="2112" spans="1:23" x14ac:dyDescent="0.25">
      <c r="A2112" t="s">
        <v>594</v>
      </c>
      <c r="B2112">
        <v>2008</v>
      </c>
      <c r="C2112" t="s">
        <v>455</v>
      </c>
      <c r="D2112">
        <v>68.900000000000006</v>
      </c>
      <c r="E2112">
        <v>228</v>
      </c>
      <c r="F2112">
        <v>1</v>
      </c>
      <c r="G2112">
        <v>9.07</v>
      </c>
      <c r="H2112">
        <v>0</v>
      </c>
      <c r="I2112">
        <v>97</v>
      </c>
      <c r="J2112">
        <v>0</v>
      </c>
      <c r="K2112">
        <v>49.5</v>
      </c>
      <c r="L2112">
        <v>1</v>
      </c>
      <c r="M2112">
        <v>96</v>
      </c>
      <c r="N2112">
        <v>11.41</v>
      </c>
      <c r="O2112">
        <v>9</v>
      </c>
      <c r="P2112">
        <v>0.1</v>
      </c>
      <c r="S2112">
        <v>2.9</v>
      </c>
      <c r="T2112">
        <v>3.1</v>
      </c>
      <c r="W2112" t="b">
        <f>Data_Completeness(LifeExpectancyData[[#This Row],[Life expectancy]:[Schooling]])</f>
        <v>0</v>
      </c>
    </row>
    <row r="2113" spans="1:23" x14ac:dyDescent="0.25">
      <c r="A2113" t="s">
        <v>594</v>
      </c>
      <c r="B2113">
        <v>2007</v>
      </c>
      <c r="C2113" t="s">
        <v>455</v>
      </c>
      <c r="D2113">
        <v>68.3</v>
      </c>
      <c r="E2113">
        <v>237</v>
      </c>
      <c r="F2113">
        <v>1</v>
      </c>
      <c r="G2113">
        <v>9.66</v>
      </c>
      <c r="H2113">
        <v>0</v>
      </c>
      <c r="I2113">
        <v>95</v>
      </c>
      <c r="J2113">
        <v>10</v>
      </c>
      <c r="K2113">
        <v>49.1</v>
      </c>
      <c r="L2113">
        <v>1</v>
      </c>
      <c r="M2113">
        <v>93</v>
      </c>
      <c r="N2113">
        <v>1.88</v>
      </c>
      <c r="O2113">
        <v>92</v>
      </c>
      <c r="P2113">
        <v>0.1</v>
      </c>
      <c r="S2113">
        <v>3</v>
      </c>
      <c r="T2113">
        <v>3.2</v>
      </c>
      <c r="W2113" t="b">
        <f>Data_Completeness(LifeExpectancyData[[#This Row],[Life expectancy]:[Schooling]])</f>
        <v>0</v>
      </c>
    </row>
    <row r="2114" spans="1:23" x14ac:dyDescent="0.25">
      <c r="A2114" t="s">
        <v>594</v>
      </c>
      <c r="B2114">
        <v>2006</v>
      </c>
      <c r="C2114" t="s">
        <v>455</v>
      </c>
      <c r="D2114">
        <v>68</v>
      </c>
      <c r="E2114">
        <v>242</v>
      </c>
      <c r="F2114">
        <v>1</v>
      </c>
      <c r="G2114">
        <v>8.36</v>
      </c>
      <c r="H2114">
        <v>0</v>
      </c>
      <c r="I2114">
        <v>98</v>
      </c>
      <c r="J2114">
        <v>34</v>
      </c>
      <c r="K2114">
        <v>48.7</v>
      </c>
      <c r="L2114">
        <v>1</v>
      </c>
      <c r="M2114">
        <v>98</v>
      </c>
      <c r="N2114">
        <v>1.63</v>
      </c>
      <c r="O2114">
        <v>97</v>
      </c>
      <c r="P2114">
        <v>0.1</v>
      </c>
      <c r="S2114">
        <v>3.1</v>
      </c>
      <c r="T2114">
        <v>3.3</v>
      </c>
      <c r="W2114" t="b">
        <f>Data_Completeness(LifeExpectancyData[[#This Row],[Life expectancy]:[Schooling]])</f>
        <v>0</v>
      </c>
    </row>
    <row r="2115" spans="1:23" x14ac:dyDescent="0.25">
      <c r="A2115" t="s">
        <v>594</v>
      </c>
      <c r="B2115">
        <v>2005</v>
      </c>
      <c r="C2115" t="s">
        <v>455</v>
      </c>
      <c r="D2115">
        <v>67.3</v>
      </c>
      <c r="E2115">
        <v>248</v>
      </c>
      <c r="F2115">
        <v>1</v>
      </c>
      <c r="G2115">
        <v>10.78</v>
      </c>
      <c r="H2115">
        <v>0</v>
      </c>
      <c r="I2115">
        <v>99</v>
      </c>
      <c r="J2115">
        <v>6</v>
      </c>
      <c r="K2115">
        <v>48.3</v>
      </c>
      <c r="L2115">
        <v>1</v>
      </c>
      <c r="M2115">
        <v>99</v>
      </c>
      <c r="N2115">
        <v>9.15</v>
      </c>
      <c r="O2115">
        <v>98</v>
      </c>
      <c r="P2115">
        <v>0.1</v>
      </c>
      <c r="S2115">
        <v>3.1</v>
      </c>
      <c r="T2115">
        <v>3.3</v>
      </c>
      <c r="W2115" t="b">
        <f>Data_Completeness(LifeExpectancyData[[#This Row],[Life expectancy]:[Schooling]])</f>
        <v>0</v>
      </c>
    </row>
    <row r="2116" spans="1:23" x14ac:dyDescent="0.25">
      <c r="A2116" t="s">
        <v>594</v>
      </c>
      <c r="B2116">
        <v>2004</v>
      </c>
      <c r="C2116" t="s">
        <v>455</v>
      </c>
      <c r="D2116">
        <v>68</v>
      </c>
      <c r="E2116">
        <v>225</v>
      </c>
      <c r="F2116">
        <v>1</v>
      </c>
      <c r="G2116">
        <v>12.27</v>
      </c>
      <c r="H2116">
        <v>0</v>
      </c>
      <c r="I2116">
        <v>99</v>
      </c>
      <c r="J2116">
        <v>4</v>
      </c>
      <c r="K2116">
        <v>47.9</v>
      </c>
      <c r="L2116">
        <v>1</v>
      </c>
      <c r="M2116">
        <v>98</v>
      </c>
      <c r="N2116">
        <v>8.49</v>
      </c>
      <c r="O2116">
        <v>98</v>
      </c>
      <c r="P2116">
        <v>0.1</v>
      </c>
      <c r="S2116">
        <v>3.2</v>
      </c>
      <c r="T2116">
        <v>3.4</v>
      </c>
      <c r="W2116" t="b">
        <f>Data_Completeness(LifeExpectancyData[[#This Row],[Life expectancy]:[Schooling]])</f>
        <v>0</v>
      </c>
    </row>
    <row r="2117" spans="1:23" x14ac:dyDescent="0.25">
      <c r="A2117" t="s">
        <v>594</v>
      </c>
      <c r="B2117">
        <v>2003</v>
      </c>
      <c r="C2117" t="s">
        <v>455</v>
      </c>
      <c r="D2117">
        <v>67.599999999999994</v>
      </c>
      <c r="E2117">
        <v>226</v>
      </c>
      <c r="F2117">
        <v>1</v>
      </c>
      <c r="G2117">
        <v>8.15</v>
      </c>
      <c r="H2117">
        <v>0</v>
      </c>
      <c r="I2117">
        <v>99</v>
      </c>
      <c r="J2117">
        <v>87</v>
      </c>
      <c r="K2117">
        <v>47.6</v>
      </c>
      <c r="L2117">
        <v>1</v>
      </c>
      <c r="M2117">
        <v>98</v>
      </c>
      <c r="N2117">
        <v>8.24</v>
      </c>
      <c r="O2117">
        <v>98</v>
      </c>
      <c r="P2117">
        <v>0.1</v>
      </c>
      <c r="S2117">
        <v>3.3</v>
      </c>
      <c r="T2117">
        <v>3.5</v>
      </c>
      <c r="W2117" t="b">
        <f>Data_Completeness(LifeExpectancyData[[#This Row],[Life expectancy]:[Schooling]])</f>
        <v>0</v>
      </c>
    </row>
    <row r="2118" spans="1:23" x14ac:dyDescent="0.25">
      <c r="A2118" t="s">
        <v>594</v>
      </c>
      <c r="B2118">
        <v>2002</v>
      </c>
      <c r="C2118" t="s">
        <v>455</v>
      </c>
      <c r="D2118">
        <v>67.5</v>
      </c>
      <c r="E2118">
        <v>225</v>
      </c>
      <c r="F2118">
        <v>1</v>
      </c>
      <c r="G2118">
        <v>6.71</v>
      </c>
      <c r="H2118">
        <v>0</v>
      </c>
      <c r="I2118">
        <v>99</v>
      </c>
      <c r="J2118">
        <v>4929</v>
      </c>
      <c r="K2118">
        <v>47.2</v>
      </c>
      <c r="L2118">
        <v>1</v>
      </c>
      <c r="M2118">
        <v>98</v>
      </c>
      <c r="N2118">
        <v>8.31</v>
      </c>
      <c r="O2118">
        <v>97</v>
      </c>
      <c r="P2118">
        <v>0.1</v>
      </c>
      <c r="S2118">
        <v>3.4</v>
      </c>
      <c r="T2118">
        <v>3.6</v>
      </c>
      <c r="W2118" t="b">
        <f>Data_Completeness(LifeExpectancyData[[#This Row],[Life expectancy]:[Schooling]])</f>
        <v>0</v>
      </c>
    </row>
    <row r="2119" spans="1:23" x14ac:dyDescent="0.25">
      <c r="A2119" t="s">
        <v>594</v>
      </c>
      <c r="B2119">
        <v>2001</v>
      </c>
      <c r="C2119" t="s">
        <v>455</v>
      </c>
      <c r="D2119">
        <v>67.599999999999994</v>
      </c>
      <c r="E2119">
        <v>228</v>
      </c>
      <c r="F2119">
        <v>1</v>
      </c>
      <c r="G2119">
        <v>10.98</v>
      </c>
      <c r="H2119">
        <v>0</v>
      </c>
      <c r="I2119">
        <v>94</v>
      </c>
      <c r="J2119">
        <v>457</v>
      </c>
      <c r="K2119">
        <v>46.8</v>
      </c>
      <c r="L2119">
        <v>1</v>
      </c>
      <c r="M2119">
        <v>98</v>
      </c>
      <c r="N2119">
        <v>7</v>
      </c>
      <c r="O2119">
        <v>97</v>
      </c>
      <c r="P2119">
        <v>0.1</v>
      </c>
      <c r="S2119">
        <v>3.5</v>
      </c>
      <c r="T2119">
        <v>3.6</v>
      </c>
      <c r="W2119" t="b">
        <f>Data_Completeness(LifeExpectancyData[[#This Row],[Life expectancy]:[Schooling]])</f>
        <v>0</v>
      </c>
    </row>
    <row r="2120" spans="1:23" x14ac:dyDescent="0.25">
      <c r="A2120" t="s">
        <v>594</v>
      </c>
      <c r="B2120">
        <v>2000</v>
      </c>
      <c r="C2120" t="s">
        <v>455</v>
      </c>
      <c r="D2120">
        <v>67.099999999999994</v>
      </c>
      <c r="E2120">
        <v>235</v>
      </c>
      <c r="F2120">
        <v>1</v>
      </c>
      <c r="G2120">
        <v>9.89</v>
      </c>
      <c r="H2120">
        <v>0</v>
      </c>
      <c r="I2120">
        <v>92</v>
      </c>
      <c r="J2120">
        <v>687</v>
      </c>
      <c r="K2120">
        <v>46.5</v>
      </c>
      <c r="L2120">
        <v>2</v>
      </c>
      <c r="M2120">
        <v>97</v>
      </c>
      <c r="N2120">
        <v>6.65</v>
      </c>
      <c r="O2120">
        <v>95</v>
      </c>
      <c r="P2120">
        <v>0.1</v>
      </c>
      <c r="S2120">
        <v>3.6</v>
      </c>
      <c r="T2120">
        <v>3.7</v>
      </c>
      <c r="W2120" t="b">
        <f>Data_Completeness(LifeExpectancyData[[#This Row],[Life expectancy]:[Schooling]])</f>
        <v>0</v>
      </c>
    </row>
    <row r="2121" spans="1:23" x14ac:dyDescent="0.25">
      <c r="A2121" t="s">
        <v>595</v>
      </c>
      <c r="B2121">
        <v>2015</v>
      </c>
      <c r="C2121" t="s">
        <v>463</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Data_Completeness(LifeExpectancyData[[#This Row],[Life expectancy]:[Schooling]])</f>
        <v>0</v>
      </c>
    </row>
    <row r="2122" spans="1:23" x14ac:dyDescent="0.25">
      <c r="A2122" t="s">
        <v>595</v>
      </c>
      <c r="B2122">
        <v>2014</v>
      </c>
      <c r="C2122" t="s">
        <v>463</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Data_Completeness(LifeExpectancyData[[#This Row],[Life expectancy]:[Schooling]])</f>
        <v>1</v>
      </c>
    </row>
    <row r="2123" spans="1:23" x14ac:dyDescent="0.25">
      <c r="A2123" t="s">
        <v>595</v>
      </c>
      <c r="B2123">
        <v>2013</v>
      </c>
      <c r="C2123" t="s">
        <v>463</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Data_Completeness(LifeExpectancyData[[#This Row],[Life expectancy]:[Schooling]])</f>
        <v>1</v>
      </c>
    </row>
    <row r="2124" spans="1:23" x14ac:dyDescent="0.25">
      <c r="A2124" t="s">
        <v>595</v>
      </c>
      <c r="B2124">
        <v>2012</v>
      </c>
      <c r="C2124" t="s">
        <v>463</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Data_Completeness(LifeExpectancyData[[#This Row],[Life expectancy]:[Schooling]])</f>
        <v>1</v>
      </c>
    </row>
    <row r="2125" spans="1:23" x14ac:dyDescent="0.25">
      <c r="A2125" t="s">
        <v>595</v>
      </c>
      <c r="B2125">
        <v>2011</v>
      </c>
      <c r="C2125" t="s">
        <v>463</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Data_Completeness(LifeExpectancyData[[#This Row],[Life expectancy]:[Schooling]])</f>
        <v>1</v>
      </c>
    </row>
    <row r="2126" spans="1:23" x14ac:dyDescent="0.25">
      <c r="A2126" t="s">
        <v>595</v>
      </c>
      <c r="B2126">
        <v>2010</v>
      </c>
      <c r="C2126" t="s">
        <v>463</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Data_Completeness(LifeExpectancyData[[#This Row],[Life expectancy]:[Schooling]])</f>
        <v>1</v>
      </c>
    </row>
    <row r="2127" spans="1:23" x14ac:dyDescent="0.25">
      <c r="A2127" t="s">
        <v>595</v>
      </c>
      <c r="B2127">
        <v>2009</v>
      </c>
      <c r="C2127" t="s">
        <v>463</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Data_Completeness(LifeExpectancyData[[#This Row],[Life expectancy]:[Schooling]])</f>
        <v>1</v>
      </c>
    </row>
    <row r="2128" spans="1:23" x14ac:dyDescent="0.25">
      <c r="A2128" t="s">
        <v>595</v>
      </c>
      <c r="B2128">
        <v>2008</v>
      </c>
      <c r="C2128" t="s">
        <v>463</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Data_Completeness(LifeExpectancyData[[#This Row],[Life expectancy]:[Schooling]])</f>
        <v>1</v>
      </c>
    </row>
    <row r="2129" spans="1:23" x14ac:dyDescent="0.25">
      <c r="A2129" t="s">
        <v>595</v>
      </c>
      <c r="B2129">
        <v>2007</v>
      </c>
      <c r="C2129" t="s">
        <v>463</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Data_Completeness(LifeExpectancyData[[#This Row],[Life expectancy]:[Schooling]])</f>
        <v>1</v>
      </c>
    </row>
    <row r="2130" spans="1:23" x14ac:dyDescent="0.25">
      <c r="A2130" t="s">
        <v>595</v>
      </c>
      <c r="B2130">
        <v>2006</v>
      </c>
      <c r="C2130" t="s">
        <v>463</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Data_Completeness(LifeExpectancyData[[#This Row],[Life expectancy]:[Schooling]])</f>
        <v>1</v>
      </c>
    </row>
    <row r="2131" spans="1:23" x14ac:dyDescent="0.25">
      <c r="A2131" t="s">
        <v>595</v>
      </c>
      <c r="B2131">
        <v>2005</v>
      </c>
      <c r="C2131" t="s">
        <v>463</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Data_Completeness(LifeExpectancyData[[#This Row],[Life expectancy]:[Schooling]])</f>
        <v>1</v>
      </c>
    </row>
    <row r="2132" spans="1:23" x14ac:dyDescent="0.25">
      <c r="A2132" t="s">
        <v>595</v>
      </c>
      <c r="B2132">
        <v>2004</v>
      </c>
      <c r="C2132" t="s">
        <v>463</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Data_Completeness(LifeExpectancyData[[#This Row],[Life expectancy]:[Schooling]])</f>
        <v>1</v>
      </c>
    </row>
    <row r="2133" spans="1:23" x14ac:dyDescent="0.25">
      <c r="A2133" t="s">
        <v>595</v>
      </c>
      <c r="B2133">
        <v>2003</v>
      </c>
      <c r="C2133" t="s">
        <v>463</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Data_Completeness(LifeExpectancyData[[#This Row],[Life expectancy]:[Schooling]])</f>
        <v>1</v>
      </c>
    </row>
    <row r="2134" spans="1:23" x14ac:dyDescent="0.25">
      <c r="A2134" t="s">
        <v>595</v>
      </c>
      <c r="B2134">
        <v>2002</v>
      </c>
      <c r="C2134" t="s">
        <v>463</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Data_Completeness(LifeExpectancyData[[#This Row],[Life expectancy]:[Schooling]])</f>
        <v>1</v>
      </c>
    </row>
    <row r="2135" spans="1:23" x14ac:dyDescent="0.25">
      <c r="A2135" t="s">
        <v>595</v>
      </c>
      <c r="B2135">
        <v>2001</v>
      </c>
      <c r="C2135" t="s">
        <v>463</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Data_Completeness(LifeExpectancyData[[#This Row],[Life expectancy]:[Schooling]])</f>
        <v>1</v>
      </c>
    </row>
    <row r="2136" spans="1:23" x14ac:dyDescent="0.25">
      <c r="A2136" t="s">
        <v>595</v>
      </c>
      <c r="B2136">
        <v>2000</v>
      </c>
      <c r="C2136" t="s">
        <v>463</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Data_Completeness(LifeExpectancyData[[#This Row],[Life expectancy]:[Schooling]])</f>
        <v>1</v>
      </c>
    </row>
    <row r="2137" spans="1:23" x14ac:dyDescent="0.25">
      <c r="A2137" t="s">
        <v>596</v>
      </c>
      <c r="B2137">
        <v>2015</v>
      </c>
      <c r="C2137" t="s">
        <v>455</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Data_Completeness(LifeExpectancyData[[#This Row],[Life expectancy]:[Schooling]])</f>
        <v>0</v>
      </c>
    </row>
    <row r="2138" spans="1:23" x14ac:dyDescent="0.25">
      <c r="A2138" t="s">
        <v>596</v>
      </c>
      <c r="B2138">
        <v>2014</v>
      </c>
      <c r="C2138" t="s">
        <v>455</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Data_Completeness(LifeExpectancyData[[#This Row],[Life expectancy]:[Schooling]])</f>
        <v>1</v>
      </c>
    </row>
    <row r="2139" spans="1:23" x14ac:dyDescent="0.25">
      <c r="A2139" t="s">
        <v>596</v>
      </c>
      <c r="B2139">
        <v>2013</v>
      </c>
      <c r="C2139" t="s">
        <v>455</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Data_Completeness(LifeExpectancyData[[#This Row],[Life expectancy]:[Schooling]])</f>
        <v>1</v>
      </c>
    </row>
    <row r="2140" spans="1:23" x14ac:dyDescent="0.25">
      <c r="A2140" t="s">
        <v>596</v>
      </c>
      <c r="B2140">
        <v>2012</v>
      </c>
      <c r="C2140" t="s">
        <v>455</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Data_Completeness(LifeExpectancyData[[#This Row],[Life expectancy]:[Schooling]])</f>
        <v>1</v>
      </c>
    </row>
    <row r="2141" spans="1:23" x14ac:dyDescent="0.25">
      <c r="A2141" t="s">
        <v>596</v>
      </c>
      <c r="B2141">
        <v>2011</v>
      </c>
      <c r="C2141" t="s">
        <v>455</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Data_Completeness(LifeExpectancyData[[#This Row],[Life expectancy]:[Schooling]])</f>
        <v>1</v>
      </c>
    </row>
    <row r="2142" spans="1:23" x14ac:dyDescent="0.25">
      <c r="A2142" t="s">
        <v>596</v>
      </c>
      <c r="B2142">
        <v>2010</v>
      </c>
      <c r="C2142" t="s">
        <v>455</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Data_Completeness(LifeExpectancyData[[#This Row],[Life expectancy]:[Schooling]])</f>
        <v>1</v>
      </c>
    </row>
    <row r="2143" spans="1:23" x14ac:dyDescent="0.25">
      <c r="A2143" t="s">
        <v>596</v>
      </c>
      <c r="B2143">
        <v>2009</v>
      </c>
      <c r="C2143" t="s">
        <v>455</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Data_Completeness(LifeExpectancyData[[#This Row],[Life expectancy]:[Schooling]])</f>
        <v>1</v>
      </c>
    </row>
    <row r="2144" spans="1:23" x14ac:dyDescent="0.25">
      <c r="A2144" t="s">
        <v>596</v>
      </c>
      <c r="B2144">
        <v>2008</v>
      </c>
      <c r="C2144" t="s">
        <v>455</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Data_Completeness(LifeExpectancyData[[#This Row],[Life expectancy]:[Schooling]])</f>
        <v>1</v>
      </c>
    </row>
    <row r="2145" spans="1:23" x14ac:dyDescent="0.25">
      <c r="A2145" t="s">
        <v>596</v>
      </c>
      <c r="B2145">
        <v>2007</v>
      </c>
      <c r="C2145" t="s">
        <v>455</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Data_Completeness(LifeExpectancyData[[#This Row],[Life expectancy]:[Schooling]])</f>
        <v>1</v>
      </c>
    </row>
    <row r="2146" spans="1:23" x14ac:dyDescent="0.25">
      <c r="A2146" t="s">
        <v>596</v>
      </c>
      <c r="B2146">
        <v>2006</v>
      </c>
      <c r="C2146" t="s">
        <v>455</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Data_Completeness(LifeExpectancyData[[#This Row],[Life expectancy]:[Schooling]])</f>
        <v>1</v>
      </c>
    </row>
    <row r="2147" spans="1:23" x14ac:dyDescent="0.25">
      <c r="A2147" t="s">
        <v>596</v>
      </c>
      <c r="B2147">
        <v>2005</v>
      </c>
      <c r="C2147" t="s">
        <v>455</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Data_Completeness(LifeExpectancyData[[#This Row],[Life expectancy]:[Schooling]])</f>
        <v>1</v>
      </c>
    </row>
    <row r="2148" spans="1:23" x14ac:dyDescent="0.25">
      <c r="A2148" t="s">
        <v>596</v>
      </c>
      <c r="B2148">
        <v>2004</v>
      </c>
      <c r="C2148" t="s">
        <v>455</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Data_Completeness(LifeExpectancyData[[#This Row],[Life expectancy]:[Schooling]])</f>
        <v>1</v>
      </c>
    </row>
    <row r="2149" spans="1:23" x14ac:dyDescent="0.25">
      <c r="A2149" t="s">
        <v>596</v>
      </c>
      <c r="B2149">
        <v>2003</v>
      </c>
      <c r="C2149" t="s">
        <v>455</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Data_Completeness(LifeExpectancyData[[#This Row],[Life expectancy]:[Schooling]])</f>
        <v>1</v>
      </c>
    </row>
    <row r="2150" spans="1:23" x14ac:dyDescent="0.25">
      <c r="A2150" t="s">
        <v>596</v>
      </c>
      <c r="B2150">
        <v>2002</v>
      </c>
      <c r="C2150" t="s">
        <v>455</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Data_Completeness(LifeExpectancyData[[#This Row],[Life expectancy]:[Schooling]])</f>
        <v>1</v>
      </c>
    </row>
    <row r="2151" spans="1:23" x14ac:dyDescent="0.25">
      <c r="A2151" t="s">
        <v>596</v>
      </c>
      <c r="B2151">
        <v>2001</v>
      </c>
      <c r="C2151" t="s">
        <v>455</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Data_Completeness(LifeExpectancyData[[#This Row],[Life expectancy]:[Schooling]])</f>
        <v>1</v>
      </c>
    </row>
    <row r="2152" spans="1:23" x14ac:dyDescent="0.25">
      <c r="A2152" t="s">
        <v>596</v>
      </c>
      <c r="B2152">
        <v>2000</v>
      </c>
      <c r="C2152" t="s">
        <v>455</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Data_Completeness(LifeExpectancyData[[#This Row],[Life expectancy]:[Schooling]])</f>
        <v>0</v>
      </c>
    </row>
    <row r="2153" spans="1:23" x14ac:dyDescent="0.25">
      <c r="A2153" t="s">
        <v>597</v>
      </c>
      <c r="B2153">
        <v>2015</v>
      </c>
      <c r="C2153" t="s">
        <v>455</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Data_Completeness(LifeExpectancyData[[#This Row],[Life expectancy]:[Schooling]])</f>
        <v>0</v>
      </c>
    </row>
    <row r="2154" spans="1:23" x14ac:dyDescent="0.25">
      <c r="A2154" t="s">
        <v>597</v>
      </c>
      <c r="B2154">
        <v>2014</v>
      </c>
      <c r="C2154" t="s">
        <v>455</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Data_Completeness(LifeExpectancyData[[#This Row],[Life expectancy]:[Schooling]])</f>
        <v>1</v>
      </c>
    </row>
    <row r="2155" spans="1:23" x14ac:dyDescent="0.25">
      <c r="A2155" t="s">
        <v>597</v>
      </c>
      <c r="B2155">
        <v>2013</v>
      </c>
      <c r="C2155" t="s">
        <v>455</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Data_Completeness(LifeExpectancyData[[#This Row],[Life expectancy]:[Schooling]])</f>
        <v>1</v>
      </c>
    </row>
    <row r="2156" spans="1:23" x14ac:dyDescent="0.25">
      <c r="A2156" t="s">
        <v>597</v>
      </c>
      <c r="B2156">
        <v>2012</v>
      </c>
      <c r="C2156" t="s">
        <v>455</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Data_Completeness(LifeExpectancyData[[#This Row],[Life expectancy]:[Schooling]])</f>
        <v>1</v>
      </c>
    </row>
    <row r="2157" spans="1:23" x14ac:dyDescent="0.25">
      <c r="A2157" t="s">
        <v>597</v>
      </c>
      <c r="B2157">
        <v>2011</v>
      </c>
      <c r="C2157" t="s">
        <v>455</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Data_Completeness(LifeExpectancyData[[#This Row],[Life expectancy]:[Schooling]])</f>
        <v>1</v>
      </c>
    </row>
    <row r="2158" spans="1:23" x14ac:dyDescent="0.25">
      <c r="A2158" t="s">
        <v>597</v>
      </c>
      <c r="B2158">
        <v>2010</v>
      </c>
      <c r="C2158" t="s">
        <v>455</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Data_Completeness(LifeExpectancyData[[#This Row],[Life expectancy]:[Schooling]])</f>
        <v>1</v>
      </c>
    </row>
    <row r="2159" spans="1:23" x14ac:dyDescent="0.25">
      <c r="A2159" t="s">
        <v>597</v>
      </c>
      <c r="B2159">
        <v>2009</v>
      </c>
      <c r="C2159" t="s">
        <v>455</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Data_Completeness(LifeExpectancyData[[#This Row],[Life expectancy]:[Schooling]])</f>
        <v>1</v>
      </c>
    </row>
    <row r="2160" spans="1:23" x14ac:dyDescent="0.25">
      <c r="A2160" t="s">
        <v>597</v>
      </c>
      <c r="B2160">
        <v>2008</v>
      </c>
      <c r="C2160" t="s">
        <v>455</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Data_Completeness(LifeExpectancyData[[#This Row],[Life expectancy]:[Schooling]])</f>
        <v>1</v>
      </c>
    </row>
    <row r="2161" spans="1:23" x14ac:dyDescent="0.25">
      <c r="A2161" t="s">
        <v>597</v>
      </c>
      <c r="B2161">
        <v>2007</v>
      </c>
      <c r="C2161" t="s">
        <v>455</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Data_Completeness(LifeExpectancyData[[#This Row],[Life expectancy]:[Schooling]])</f>
        <v>1</v>
      </c>
    </row>
    <row r="2162" spans="1:23" x14ac:dyDescent="0.25">
      <c r="A2162" t="s">
        <v>597</v>
      </c>
      <c r="B2162">
        <v>2006</v>
      </c>
      <c r="C2162" t="s">
        <v>455</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Data_Completeness(LifeExpectancyData[[#This Row],[Life expectancy]:[Schooling]])</f>
        <v>1</v>
      </c>
    </row>
    <row r="2163" spans="1:23" x14ac:dyDescent="0.25">
      <c r="A2163" t="s">
        <v>597</v>
      </c>
      <c r="B2163">
        <v>2005</v>
      </c>
      <c r="C2163" t="s">
        <v>455</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Data_Completeness(LifeExpectancyData[[#This Row],[Life expectancy]:[Schooling]])</f>
        <v>1</v>
      </c>
    </row>
    <row r="2164" spans="1:23" x14ac:dyDescent="0.25">
      <c r="A2164" t="s">
        <v>597</v>
      </c>
      <c r="B2164">
        <v>2004</v>
      </c>
      <c r="C2164" t="s">
        <v>455</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Data_Completeness(LifeExpectancyData[[#This Row],[Life expectancy]:[Schooling]])</f>
        <v>1</v>
      </c>
    </row>
    <row r="2165" spans="1:23" x14ac:dyDescent="0.25">
      <c r="A2165" t="s">
        <v>597</v>
      </c>
      <c r="B2165">
        <v>2003</v>
      </c>
      <c r="C2165" t="s">
        <v>455</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Data_Completeness(LifeExpectancyData[[#This Row],[Life expectancy]:[Schooling]])</f>
        <v>1</v>
      </c>
    </row>
    <row r="2166" spans="1:23" x14ac:dyDescent="0.25">
      <c r="A2166" t="s">
        <v>597</v>
      </c>
      <c r="B2166">
        <v>2002</v>
      </c>
      <c r="C2166" t="s">
        <v>455</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Data_Completeness(LifeExpectancyData[[#This Row],[Life expectancy]:[Schooling]])</f>
        <v>1</v>
      </c>
    </row>
    <row r="2167" spans="1:23" x14ac:dyDescent="0.25">
      <c r="A2167" t="s">
        <v>597</v>
      </c>
      <c r="B2167">
        <v>2001</v>
      </c>
      <c r="C2167" t="s">
        <v>455</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Data_Completeness(LifeExpectancyData[[#This Row],[Life expectancy]:[Schooling]])</f>
        <v>0</v>
      </c>
    </row>
    <row r="2168" spans="1:23" x14ac:dyDescent="0.25">
      <c r="A2168" t="s">
        <v>597</v>
      </c>
      <c r="B2168">
        <v>2000</v>
      </c>
      <c r="C2168" t="s">
        <v>455</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Data_Completeness(LifeExpectancyData[[#This Row],[Life expectancy]:[Schooling]])</f>
        <v>0</v>
      </c>
    </row>
    <row r="2169" spans="1:23" x14ac:dyDescent="0.25">
      <c r="A2169" t="s">
        <v>598</v>
      </c>
      <c r="B2169">
        <v>2013</v>
      </c>
      <c r="C2169" t="s">
        <v>455</v>
      </c>
      <c r="F2169">
        <v>0</v>
      </c>
      <c r="G2169">
        <v>8.5399999999999991</v>
      </c>
      <c r="H2169">
        <v>0</v>
      </c>
      <c r="I2169">
        <v>97</v>
      </c>
      <c r="J2169">
        <v>0</v>
      </c>
      <c r="K2169">
        <v>5.2</v>
      </c>
      <c r="L2169">
        <v>0</v>
      </c>
      <c r="M2169">
        <v>96</v>
      </c>
      <c r="N2169">
        <v>6.14</v>
      </c>
      <c r="O2169">
        <v>96</v>
      </c>
      <c r="P2169">
        <v>0.1</v>
      </c>
      <c r="S2169">
        <v>3.7</v>
      </c>
      <c r="T2169">
        <v>3.6</v>
      </c>
      <c r="U2169">
        <v>0.749</v>
      </c>
      <c r="V2169">
        <v>13.4</v>
      </c>
      <c r="W2169" t="b">
        <f>Data_Completeness(LifeExpectancyData[[#This Row],[Life expectancy]:[Schooling]])</f>
        <v>0</v>
      </c>
    </row>
    <row r="2170" spans="1:23" x14ac:dyDescent="0.25">
      <c r="A2170" t="s">
        <v>599</v>
      </c>
      <c r="B2170">
        <v>2015</v>
      </c>
      <c r="C2170" t="s">
        <v>455</v>
      </c>
      <c r="D2170">
        <v>75.2</v>
      </c>
      <c r="E2170">
        <v>138</v>
      </c>
      <c r="F2170">
        <v>0</v>
      </c>
      <c r="H2170">
        <v>0</v>
      </c>
      <c r="I2170">
        <v>99</v>
      </c>
      <c r="J2170">
        <v>0</v>
      </c>
      <c r="K2170">
        <v>47.5</v>
      </c>
      <c r="L2170">
        <v>0</v>
      </c>
      <c r="M2170">
        <v>99</v>
      </c>
      <c r="O2170">
        <v>99</v>
      </c>
      <c r="P2170">
        <v>0.1</v>
      </c>
      <c r="S2170">
        <v>4.3</v>
      </c>
      <c r="T2170">
        <v>4.3</v>
      </c>
      <c r="U2170">
        <v>0.73499999999999999</v>
      </c>
      <c r="V2170">
        <v>13.1</v>
      </c>
      <c r="W2170" t="b">
        <f>Data_Completeness(LifeExpectancyData[[#This Row],[Life expectancy]:[Schooling]])</f>
        <v>0</v>
      </c>
    </row>
    <row r="2171" spans="1:23" x14ac:dyDescent="0.25">
      <c r="A2171" t="s">
        <v>599</v>
      </c>
      <c r="B2171">
        <v>2014</v>
      </c>
      <c r="C2171" t="s">
        <v>455</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Data_Completeness(LifeExpectancyData[[#This Row],[Life expectancy]:[Schooling]])</f>
        <v>0</v>
      </c>
    </row>
    <row r="2172" spans="1:23" x14ac:dyDescent="0.25">
      <c r="A2172" t="s">
        <v>599</v>
      </c>
      <c r="B2172">
        <v>2013</v>
      </c>
      <c r="C2172" t="s">
        <v>455</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Data_Completeness(LifeExpectancyData[[#This Row],[Life expectancy]:[Schooling]])</f>
        <v>0</v>
      </c>
    </row>
    <row r="2173" spans="1:23" x14ac:dyDescent="0.25">
      <c r="A2173" t="s">
        <v>599</v>
      </c>
      <c r="B2173">
        <v>2012</v>
      </c>
      <c r="C2173" t="s">
        <v>455</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Data_Completeness(LifeExpectancyData[[#This Row],[Life expectancy]:[Schooling]])</f>
        <v>0</v>
      </c>
    </row>
    <row r="2174" spans="1:23" x14ac:dyDescent="0.25">
      <c r="A2174" t="s">
        <v>599</v>
      </c>
      <c r="B2174">
        <v>2011</v>
      </c>
      <c r="C2174" t="s">
        <v>455</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Data_Completeness(LifeExpectancyData[[#This Row],[Life expectancy]:[Schooling]])</f>
        <v>0</v>
      </c>
    </row>
    <row r="2175" spans="1:23" x14ac:dyDescent="0.25">
      <c r="A2175" t="s">
        <v>599</v>
      </c>
      <c r="B2175">
        <v>2010</v>
      </c>
      <c r="C2175" t="s">
        <v>455</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Data_Completeness(LifeExpectancyData[[#This Row],[Life expectancy]:[Schooling]])</f>
        <v>0</v>
      </c>
    </row>
    <row r="2176" spans="1:23" x14ac:dyDescent="0.25">
      <c r="A2176" t="s">
        <v>599</v>
      </c>
      <c r="B2176">
        <v>2009</v>
      </c>
      <c r="C2176" t="s">
        <v>455</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Data_Completeness(LifeExpectancyData[[#This Row],[Life expectancy]:[Schooling]])</f>
        <v>0</v>
      </c>
    </row>
    <row r="2177" spans="1:23" x14ac:dyDescent="0.25">
      <c r="A2177" t="s">
        <v>599</v>
      </c>
      <c r="B2177">
        <v>2008</v>
      </c>
      <c r="C2177" t="s">
        <v>455</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Data_Completeness(LifeExpectancyData[[#This Row],[Life expectancy]:[Schooling]])</f>
        <v>0</v>
      </c>
    </row>
    <row r="2178" spans="1:23" x14ac:dyDescent="0.25">
      <c r="A2178" t="s">
        <v>599</v>
      </c>
      <c r="B2178">
        <v>2007</v>
      </c>
      <c r="C2178" t="s">
        <v>455</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Data_Completeness(LifeExpectancyData[[#This Row],[Life expectancy]:[Schooling]])</f>
        <v>0</v>
      </c>
    </row>
    <row r="2179" spans="1:23" x14ac:dyDescent="0.25">
      <c r="A2179" t="s">
        <v>599</v>
      </c>
      <c r="B2179">
        <v>2006</v>
      </c>
      <c r="C2179" t="s">
        <v>455</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Data_Completeness(LifeExpectancyData[[#This Row],[Life expectancy]:[Schooling]])</f>
        <v>0</v>
      </c>
    </row>
    <row r="2180" spans="1:23" x14ac:dyDescent="0.25">
      <c r="A2180" t="s">
        <v>599</v>
      </c>
      <c r="B2180">
        <v>2005</v>
      </c>
      <c r="C2180" t="s">
        <v>455</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Data_Completeness(LifeExpectancyData[[#This Row],[Life expectancy]:[Schooling]])</f>
        <v>0</v>
      </c>
    </row>
    <row r="2181" spans="1:23" x14ac:dyDescent="0.25">
      <c r="A2181" t="s">
        <v>599</v>
      </c>
      <c r="B2181">
        <v>2004</v>
      </c>
      <c r="C2181" t="s">
        <v>455</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Data_Completeness(LifeExpectancyData[[#This Row],[Life expectancy]:[Schooling]])</f>
        <v>0</v>
      </c>
    </row>
    <row r="2182" spans="1:23" x14ac:dyDescent="0.25">
      <c r="A2182" t="s">
        <v>599</v>
      </c>
      <c r="B2182">
        <v>2003</v>
      </c>
      <c r="C2182" t="s">
        <v>455</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Data_Completeness(LifeExpectancyData[[#This Row],[Life expectancy]:[Schooling]])</f>
        <v>0</v>
      </c>
    </row>
    <row r="2183" spans="1:23" x14ac:dyDescent="0.25">
      <c r="A2183" t="s">
        <v>599</v>
      </c>
      <c r="B2183">
        <v>2002</v>
      </c>
      <c r="C2183" t="s">
        <v>455</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Data_Completeness(LifeExpectancyData[[#This Row],[Life expectancy]:[Schooling]])</f>
        <v>0</v>
      </c>
    </row>
    <row r="2184" spans="1:23" x14ac:dyDescent="0.25">
      <c r="A2184" t="s">
        <v>599</v>
      </c>
      <c r="B2184">
        <v>2001</v>
      </c>
      <c r="C2184" t="s">
        <v>455</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Data_Completeness(LifeExpectancyData[[#This Row],[Life expectancy]:[Schooling]])</f>
        <v>0</v>
      </c>
    </row>
    <row r="2185" spans="1:23" x14ac:dyDescent="0.25">
      <c r="A2185" t="s">
        <v>599</v>
      </c>
      <c r="B2185">
        <v>2000</v>
      </c>
      <c r="C2185" t="s">
        <v>455</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Data_Completeness(LifeExpectancyData[[#This Row],[Life expectancy]:[Schooling]])</f>
        <v>0</v>
      </c>
    </row>
    <row r="2186" spans="1:23" x14ac:dyDescent="0.25">
      <c r="A2186" t="s">
        <v>600</v>
      </c>
      <c r="B2186">
        <v>2015</v>
      </c>
      <c r="C2186" t="s">
        <v>455</v>
      </c>
      <c r="D2186">
        <v>73.2</v>
      </c>
      <c r="E2186">
        <v>156</v>
      </c>
      <c r="F2186">
        <v>0</v>
      </c>
      <c r="H2186">
        <v>0</v>
      </c>
      <c r="I2186">
        <v>98</v>
      </c>
      <c r="J2186">
        <v>0</v>
      </c>
      <c r="K2186">
        <v>54.1</v>
      </c>
      <c r="L2186">
        <v>0</v>
      </c>
      <c r="M2186">
        <v>97</v>
      </c>
      <c r="O2186">
        <v>98</v>
      </c>
      <c r="P2186">
        <v>0.1</v>
      </c>
      <c r="S2186">
        <v>3.5</v>
      </c>
      <c r="T2186">
        <v>3.4</v>
      </c>
      <c r="U2186">
        <v>0.72</v>
      </c>
      <c r="V2186">
        <v>13.3</v>
      </c>
      <c r="W2186" t="b">
        <f>Data_Completeness(LifeExpectancyData[[#This Row],[Life expectancy]:[Schooling]])</f>
        <v>0</v>
      </c>
    </row>
    <row r="2187" spans="1:23" x14ac:dyDescent="0.25">
      <c r="A2187" t="s">
        <v>600</v>
      </c>
      <c r="B2187">
        <v>2014</v>
      </c>
      <c r="C2187" t="s">
        <v>455</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Data_Completeness(LifeExpectancyData[[#This Row],[Life expectancy]:[Schooling]])</f>
        <v>0</v>
      </c>
    </row>
    <row r="2188" spans="1:23" x14ac:dyDescent="0.25">
      <c r="A2188" t="s">
        <v>600</v>
      </c>
      <c r="B2188">
        <v>2013</v>
      </c>
      <c r="C2188" t="s">
        <v>455</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Data_Completeness(LifeExpectancyData[[#This Row],[Life expectancy]:[Schooling]])</f>
        <v>0</v>
      </c>
    </row>
    <row r="2189" spans="1:23" x14ac:dyDescent="0.25">
      <c r="A2189" t="s">
        <v>600</v>
      </c>
      <c r="B2189">
        <v>2012</v>
      </c>
      <c r="C2189" t="s">
        <v>455</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Data_Completeness(LifeExpectancyData[[#This Row],[Life expectancy]:[Schooling]])</f>
        <v>0</v>
      </c>
    </row>
    <row r="2190" spans="1:23" x14ac:dyDescent="0.25">
      <c r="A2190" t="s">
        <v>600</v>
      </c>
      <c r="B2190">
        <v>2011</v>
      </c>
      <c r="C2190" t="s">
        <v>455</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Data_Completeness(LifeExpectancyData[[#This Row],[Life expectancy]:[Schooling]])</f>
        <v>0</v>
      </c>
    </row>
    <row r="2191" spans="1:23" x14ac:dyDescent="0.25">
      <c r="A2191" t="s">
        <v>600</v>
      </c>
      <c r="B2191">
        <v>2010</v>
      </c>
      <c r="C2191" t="s">
        <v>455</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Data_Completeness(LifeExpectancyData[[#This Row],[Life expectancy]:[Schooling]])</f>
        <v>0</v>
      </c>
    </row>
    <row r="2192" spans="1:23" x14ac:dyDescent="0.25">
      <c r="A2192" t="s">
        <v>600</v>
      </c>
      <c r="B2192">
        <v>2009</v>
      </c>
      <c r="C2192" t="s">
        <v>455</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Data_Completeness(LifeExpectancyData[[#This Row],[Life expectancy]:[Schooling]])</f>
        <v>0</v>
      </c>
    </row>
    <row r="2193" spans="1:23" x14ac:dyDescent="0.25">
      <c r="A2193" t="s">
        <v>600</v>
      </c>
      <c r="B2193">
        <v>2008</v>
      </c>
      <c r="C2193" t="s">
        <v>455</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Data_Completeness(LifeExpectancyData[[#This Row],[Life expectancy]:[Schooling]])</f>
        <v>0</v>
      </c>
    </row>
    <row r="2194" spans="1:23" x14ac:dyDescent="0.25">
      <c r="A2194" t="s">
        <v>600</v>
      </c>
      <c r="B2194">
        <v>2007</v>
      </c>
      <c r="C2194" t="s">
        <v>455</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Data_Completeness(LifeExpectancyData[[#This Row],[Life expectancy]:[Schooling]])</f>
        <v>0</v>
      </c>
    </row>
    <row r="2195" spans="1:23" x14ac:dyDescent="0.25">
      <c r="A2195" t="s">
        <v>600</v>
      </c>
      <c r="B2195">
        <v>2006</v>
      </c>
      <c r="C2195" t="s">
        <v>455</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Data_Completeness(LifeExpectancyData[[#This Row],[Life expectancy]:[Schooling]])</f>
        <v>0</v>
      </c>
    </row>
    <row r="2196" spans="1:23" x14ac:dyDescent="0.25">
      <c r="A2196" t="s">
        <v>600</v>
      </c>
      <c r="B2196">
        <v>2005</v>
      </c>
      <c r="C2196" t="s">
        <v>455</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Data_Completeness(LifeExpectancyData[[#This Row],[Life expectancy]:[Schooling]])</f>
        <v>0</v>
      </c>
    </row>
    <row r="2197" spans="1:23" x14ac:dyDescent="0.25">
      <c r="A2197" t="s">
        <v>600</v>
      </c>
      <c r="B2197">
        <v>2004</v>
      </c>
      <c r="C2197" t="s">
        <v>455</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Data_Completeness(LifeExpectancyData[[#This Row],[Life expectancy]:[Schooling]])</f>
        <v>0</v>
      </c>
    </row>
    <row r="2198" spans="1:23" x14ac:dyDescent="0.25">
      <c r="A2198" t="s">
        <v>600</v>
      </c>
      <c r="B2198">
        <v>2003</v>
      </c>
      <c r="C2198" t="s">
        <v>455</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Data_Completeness(LifeExpectancyData[[#This Row],[Life expectancy]:[Schooling]])</f>
        <v>0</v>
      </c>
    </row>
    <row r="2199" spans="1:23" x14ac:dyDescent="0.25">
      <c r="A2199" t="s">
        <v>600</v>
      </c>
      <c r="B2199">
        <v>2002</v>
      </c>
      <c r="C2199" t="s">
        <v>455</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Data_Completeness(LifeExpectancyData[[#This Row],[Life expectancy]:[Schooling]])</f>
        <v>0</v>
      </c>
    </row>
    <row r="2200" spans="1:23" x14ac:dyDescent="0.25">
      <c r="A2200" t="s">
        <v>600</v>
      </c>
      <c r="B2200">
        <v>2001</v>
      </c>
      <c r="C2200" t="s">
        <v>455</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Data_Completeness(LifeExpectancyData[[#This Row],[Life expectancy]:[Schooling]])</f>
        <v>0</v>
      </c>
    </row>
    <row r="2201" spans="1:23" x14ac:dyDescent="0.25">
      <c r="A2201" t="s">
        <v>600</v>
      </c>
      <c r="B2201">
        <v>2000</v>
      </c>
      <c r="C2201" t="s">
        <v>455</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Data_Completeness(LifeExpectancyData[[#This Row],[Life expectancy]:[Schooling]])</f>
        <v>0</v>
      </c>
    </row>
    <row r="2202" spans="1:23" x14ac:dyDescent="0.25">
      <c r="A2202" t="s">
        <v>601</v>
      </c>
      <c r="B2202">
        <v>2015</v>
      </c>
      <c r="C2202" t="s">
        <v>455</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Data_Completeness(LifeExpectancyData[[#This Row],[Life expectancy]:[Schooling]])</f>
        <v>0</v>
      </c>
    </row>
    <row r="2203" spans="1:23" x14ac:dyDescent="0.25">
      <c r="A2203" t="s">
        <v>601</v>
      </c>
      <c r="B2203">
        <v>2014</v>
      </c>
      <c r="C2203" t="s">
        <v>455</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Data_Completeness(LifeExpectancyData[[#This Row],[Life expectancy]:[Schooling]])</f>
        <v>1</v>
      </c>
    </row>
    <row r="2204" spans="1:23" x14ac:dyDescent="0.25">
      <c r="A2204" t="s">
        <v>601</v>
      </c>
      <c r="B2204">
        <v>2013</v>
      </c>
      <c r="C2204" t="s">
        <v>455</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Data_Completeness(LifeExpectancyData[[#This Row],[Life expectancy]:[Schooling]])</f>
        <v>1</v>
      </c>
    </row>
    <row r="2205" spans="1:23" x14ac:dyDescent="0.25">
      <c r="A2205" t="s">
        <v>601</v>
      </c>
      <c r="B2205">
        <v>2012</v>
      </c>
      <c r="C2205" t="s">
        <v>455</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Data_Completeness(LifeExpectancyData[[#This Row],[Life expectancy]:[Schooling]])</f>
        <v>1</v>
      </c>
    </row>
    <row r="2206" spans="1:23" x14ac:dyDescent="0.25">
      <c r="A2206" t="s">
        <v>601</v>
      </c>
      <c r="B2206">
        <v>2011</v>
      </c>
      <c r="C2206" t="s">
        <v>455</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Data_Completeness(LifeExpectancyData[[#This Row],[Life expectancy]:[Schooling]])</f>
        <v>1</v>
      </c>
    </row>
    <row r="2207" spans="1:23" x14ac:dyDescent="0.25">
      <c r="A2207" t="s">
        <v>601</v>
      </c>
      <c r="B2207">
        <v>2010</v>
      </c>
      <c r="C2207" t="s">
        <v>455</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Data_Completeness(LifeExpectancyData[[#This Row],[Life expectancy]:[Schooling]])</f>
        <v>1</v>
      </c>
    </row>
    <row r="2208" spans="1:23" x14ac:dyDescent="0.25">
      <c r="A2208" t="s">
        <v>601</v>
      </c>
      <c r="B2208">
        <v>2009</v>
      </c>
      <c r="C2208" t="s">
        <v>455</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Data_Completeness(LifeExpectancyData[[#This Row],[Life expectancy]:[Schooling]])</f>
        <v>1</v>
      </c>
    </row>
    <row r="2209" spans="1:23" x14ac:dyDescent="0.25">
      <c r="A2209" t="s">
        <v>601</v>
      </c>
      <c r="B2209">
        <v>2008</v>
      </c>
      <c r="C2209" t="s">
        <v>455</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Data_Completeness(LifeExpectancyData[[#This Row],[Life expectancy]:[Schooling]])</f>
        <v>1</v>
      </c>
    </row>
    <row r="2210" spans="1:23" x14ac:dyDescent="0.25">
      <c r="A2210" t="s">
        <v>601</v>
      </c>
      <c r="B2210">
        <v>2007</v>
      </c>
      <c r="C2210" t="s">
        <v>455</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Data_Completeness(LifeExpectancyData[[#This Row],[Life expectancy]:[Schooling]])</f>
        <v>1</v>
      </c>
    </row>
    <row r="2211" spans="1:23" x14ac:dyDescent="0.25">
      <c r="A2211" t="s">
        <v>601</v>
      </c>
      <c r="B2211">
        <v>2006</v>
      </c>
      <c r="C2211" t="s">
        <v>455</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Data_Completeness(LifeExpectancyData[[#This Row],[Life expectancy]:[Schooling]])</f>
        <v>1</v>
      </c>
    </row>
    <row r="2212" spans="1:23" x14ac:dyDescent="0.25">
      <c r="A2212" t="s">
        <v>601</v>
      </c>
      <c r="B2212">
        <v>2005</v>
      </c>
      <c r="C2212" t="s">
        <v>455</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Data_Completeness(LifeExpectancyData[[#This Row],[Life expectancy]:[Schooling]])</f>
        <v>1</v>
      </c>
    </row>
    <row r="2213" spans="1:23" x14ac:dyDescent="0.25">
      <c r="A2213" t="s">
        <v>601</v>
      </c>
      <c r="B2213">
        <v>2004</v>
      </c>
      <c r="C2213" t="s">
        <v>455</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Data_Completeness(LifeExpectancyData[[#This Row],[Life expectancy]:[Schooling]])</f>
        <v>1</v>
      </c>
    </row>
    <row r="2214" spans="1:23" x14ac:dyDescent="0.25">
      <c r="A2214" t="s">
        <v>601</v>
      </c>
      <c r="B2214">
        <v>2003</v>
      </c>
      <c r="C2214" t="s">
        <v>455</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Data_Completeness(LifeExpectancyData[[#This Row],[Life expectancy]:[Schooling]])</f>
        <v>1</v>
      </c>
    </row>
    <row r="2215" spans="1:23" x14ac:dyDescent="0.25">
      <c r="A2215" t="s">
        <v>601</v>
      </c>
      <c r="B2215">
        <v>2002</v>
      </c>
      <c r="C2215" t="s">
        <v>455</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Data_Completeness(LifeExpectancyData[[#This Row],[Life expectancy]:[Schooling]])</f>
        <v>1</v>
      </c>
    </row>
    <row r="2216" spans="1:23" x14ac:dyDescent="0.25">
      <c r="A2216" t="s">
        <v>601</v>
      </c>
      <c r="B2216">
        <v>2001</v>
      </c>
      <c r="C2216" t="s">
        <v>455</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Data_Completeness(LifeExpectancyData[[#This Row],[Life expectancy]:[Schooling]])</f>
        <v>1</v>
      </c>
    </row>
    <row r="2217" spans="1:23" x14ac:dyDescent="0.25">
      <c r="A2217" t="s">
        <v>601</v>
      </c>
      <c r="B2217">
        <v>2000</v>
      </c>
      <c r="C2217" t="s">
        <v>455</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Data_Completeness(LifeExpectancyData[[#This Row],[Life expectancy]:[Schooling]])</f>
        <v>1</v>
      </c>
    </row>
    <row r="2218" spans="1:23" x14ac:dyDescent="0.25">
      <c r="A2218" t="s">
        <v>602</v>
      </c>
      <c r="B2218">
        <v>2013</v>
      </c>
      <c r="C2218" t="s">
        <v>455</v>
      </c>
      <c r="F2218">
        <v>0</v>
      </c>
      <c r="G2218">
        <v>0.01</v>
      </c>
      <c r="H2218">
        <v>0</v>
      </c>
      <c r="I2218">
        <v>69</v>
      </c>
      <c r="J2218">
        <v>0</v>
      </c>
      <c r="L2218">
        <v>0</v>
      </c>
      <c r="M2218">
        <v>69</v>
      </c>
      <c r="N2218">
        <v>6.5</v>
      </c>
      <c r="O2218">
        <v>69</v>
      </c>
      <c r="P2218">
        <v>0.1</v>
      </c>
      <c r="V2218">
        <v>15.1</v>
      </c>
      <c r="W2218" t="b">
        <f>Data_Completeness(LifeExpectancyData[[#This Row],[Life expectancy]:[Schooling]])</f>
        <v>0</v>
      </c>
    </row>
    <row r="2219" spans="1:23" x14ac:dyDescent="0.25">
      <c r="A2219" t="s">
        <v>603</v>
      </c>
      <c r="B2219">
        <v>2015</v>
      </c>
      <c r="C2219" t="s">
        <v>455</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Data_Completeness(LifeExpectancyData[[#This Row],[Life expectancy]:[Schooling]])</f>
        <v>0</v>
      </c>
    </row>
    <row r="2220" spans="1:23" x14ac:dyDescent="0.25">
      <c r="A2220" t="s">
        <v>603</v>
      </c>
      <c r="B2220">
        <v>2014</v>
      </c>
      <c r="C2220" t="s">
        <v>455</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Data_Completeness(LifeExpectancyData[[#This Row],[Life expectancy]:[Schooling]])</f>
        <v>1</v>
      </c>
    </row>
    <row r="2221" spans="1:23" x14ac:dyDescent="0.25">
      <c r="A2221" t="s">
        <v>603</v>
      </c>
      <c r="B2221">
        <v>2013</v>
      </c>
      <c r="C2221" t="s">
        <v>455</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Data_Completeness(LifeExpectancyData[[#This Row],[Life expectancy]:[Schooling]])</f>
        <v>1</v>
      </c>
    </row>
    <row r="2222" spans="1:23" x14ac:dyDescent="0.25">
      <c r="A2222" t="s">
        <v>603</v>
      </c>
      <c r="B2222">
        <v>2012</v>
      </c>
      <c r="C2222" t="s">
        <v>455</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Data_Completeness(LifeExpectancyData[[#This Row],[Life expectancy]:[Schooling]])</f>
        <v>1</v>
      </c>
    </row>
    <row r="2223" spans="1:23" x14ac:dyDescent="0.25">
      <c r="A2223" t="s">
        <v>603</v>
      </c>
      <c r="B2223">
        <v>2011</v>
      </c>
      <c r="C2223" t="s">
        <v>455</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Data_Completeness(LifeExpectancyData[[#This Row],[Life expectancy]:[Schooling]])</f>
        <v>1</v>
      </c>
    </row>
    <row r="2224" spans="1:23" x14ac:dyDescent="0.25">
      <c r="A2224" t="s">
        <v>603</v>
      </c>
      <c r="B2224">
        <v>2010</v>
      </c>
      <c r="C2224" t="s">
        <v>455</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Data_Completeness(LifeExpectancyData[[#This Row],[Life expectancy]:[Schooling]])</f>
        <v>1</v>
      </c>
    </row>
    <row r="2225" spans="1:23" x14ac:dyDescent="0.25">
      <c r="A2225" t="s">
        <v>603</v>
      </c>
      <c r="B2225">
        <v>2009</v>
      </c>
      <c r="C2225" t="s">
        <v>455</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Data_Completeness(LifeExpectancyData[[#This Row],[Life expectancy]:[Schooling]])</f>
        <v>1</v>
      </c>
    </row>
    <row r="2226" spans="1:23" x14ac:dyDescent="0.25">
      <c r="A2226" t="s">
        <v>603</v>
      </c>
      <c r="B2226">
        <v>2008</v>
      </c>
      <c r="C2226" t="s">
        <v>455</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Data_Completeness(LifeExpectancyData[[#This Row],[Life expectancy]:[Schooling]])</f>
        <v>1</v>
      </c>
    </row>
    <row r="2227" spans="1:23" x14ac:dyDescent="0.25">
      <c r="A2227" t="s">
        <v>603</v>
      </c>
      <c r="B2227">
        <v>2007</v>
      </c>
      <c r="C2227" t="s">
        <v>455</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Data_Completeness(LifeExpectancyData[[#This Row],[Life expectancy]:[Schooling]])</f>
        <v>1</v>
      </c>
    </row>
    <row r="2228" spans="1:23" x14ac:dyDescent="0.25">
      <c r="A2228" t="s">
        <v>603</v>
      </c>
      <c r="B2228">
        <v>2006</v>
      </c>
      <c r="C2228" t="s">
        <v>455</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Data_Completeness(LifeExpectancyData[[#This Row],[Life expectancy]:[Schooling]])</f>
        <v>1</v>
      </c>
    </row>
    <row r="2229" spans="1:23" x14ac:dyDescent="0.25">
      <c r="A2229" t="s">
        <v>603</v>
      </c>
      <c r="B2229">
        <v>2005</v>
      </c>
      <c r="C2229" t="s">
        <v>455</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Data_Completeness(LifeExpectancyData[[#This Row],[Life expectancy]:[Schooling]])</f>
        <v>1</v>
      </c>
    </row>
    <row r="2230" spans="1:23" x14ac:dyDescent="0.25">
      <c r="A2230" t="s">
        <v>603</v>
      </c>
      <c r="B2230">
        <v>2004</v>
      </c>
      <c r="C2230" t="s">
        <v>455</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Data_Completeness(LifeExpectancyData[[#This Row],[Life expectancy]:[Schooling]])</f>
        <v>1</v>
      </c>
    </row>
    <row r="2231" spans="1:23" x14ac:dyDescent="0.25">
      <c r="A2231" t="s">
        <v>603</v>
      </c>
      <c r="B2231">
        <v>2003</v>
      </c>
      <c r="C2231" t="s">
        <v>455</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Data_Completeness(LifeExpectancyData[[#This Row],[Life expectancy]:[Schooling]])</f>
        <v>1</v>
      </c>
    </row>
    <row r="2232" spans="1:23" x14ac:dyDescent="0.25">
      <c r="A2232" t="s">
        <v>603</v>
      </c>
      <c r="B2232">
        <v>2002</v>
      </c>
      <c r="C2232" t="s">
        <v>455</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Data_Completeness(LifeExpectancyData[[#This Row],[Life expectancy]:[Schooling]])</f>
        <v>0</v>
      </c>
    </row>
    <row r="2233" spans="1:23" x14ac:dyDescent="0.25">
      <c r="A2233" t="s">
        <v>603</v>
      </c>
      <c r="B2233">
        <v>2001</v>
      </c>
      <c r="C2233" t="s">
        <v>455</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Data_Completeness(LifeExpectancyData[[#This Row],[Life expectancy]:[Schooling]])</f>
        <v>0</v>
      </c>
    </row>
    <row r="2234" spans="1:23" x14ac:dyDescent="0.25">
      <c r="A2234" t="s">
        <v>603</v>
      </c>
      <c r="B2234">
        <v>2000</v>
      </c>
      <c r="C2234" t="s">
        <v>455</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Data_Completeness(LifeExpectancyData[[#This Row],[Life expectancy]:[Schooling]])</f>
        <v>0</v>
      </c>
    </row>
    <row r="2235" spans="1:23" x14ac:dyDescent="0.25">
      <c r="A2235" t="s">
        <v>604</v>
      </c>
      <c r="B2235">
        <v>2015</v>
      </c>
      <c r="C2235" t="s">
        <v>455</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Data_Completeness(LifeExpectancyData[[#This Row],[Life expectancy]:[Schooling]])</f>
        <v>0</v>
      </c>
    </row>
    <row r="2236" spans="1:23" x14ac:dyDescent="0.25">
      <c r="A2236" t="s">
        <v>604</v>
      </c>
      <c r="B2236">
        <v>2014</v>
      </c>
      <c r="C2236" t="s">
        <v>455</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Data_Completeness(LifeExpectancyData[[#This Row],[Life expectancy]:[Schooling]])</f>
        <v>0</v>
      </c>
    </row>
    <row r="2237" spans="1:23" x14ac:dyDescent="0.25">
      <c r="A2237" t="s">
        <v>604</v>
      </c>
      <c r="B2237">
        <v>2013</v>
      </c>
      <c r="C2237" t="s">
        <v>455</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Data_Completeness(LifeExpectancyData[[#This Row],[Life expectancy]:[Schooling]])</f>
        <v>0</v>
      </c>
    </row>
    <row r="2238" spans="1:23" x14ac:dyDescent="0.25">
      <c r="A2238" t="s">
        <v>604</v>
      </c>
      <c r="B2238">
        <v>2012</v>
      </c>
      <c r="C2238" t="s">
        <v>455</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Data_Completeness(LifeExpectancyData[[#This Row],[Life expectancy]:[Schooling]])</f>
        <v>0</v>
      </c>
    </row>
    <row r="2239" spans="1:23" x14ac:dyDescent="0.25">
      <c r="A2239" t="s">
        <v>604</v>
      </c>
      <c r="B2239">
        <v>2011</v>
      </c>
      <c r="C2239" t="s">
        <v>455</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Data_Completeness(LifeExpectancyData[[#This Row],[Life expectancy]:[Schooling]])</f>
        <v>0</v>
      </c>
    </row>
    <row r="2240" spans="1:23" x14ac:dyDescent="0.25">
      <c r="A2240" t="s">
        <v>604</v>
      </c>
      <c r="B2240">
        <v>2010</v>
      </c>
      <c r="C2240" t="s">
        <v>455</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Data_Completeness(LifeExpectancyData[[#This Row],[Life expectancy]:[Schooling]])</f>
        <v>0</v>
      </c>
    </row>
    <row r="2241" spans="1:23" x14ac:dyDescent="0.25">
      <c r="A2241" t="s">
        <v>604</v>
      </c>
      <c r="B2241">
        <v>2009</v>
      </c>
      <c r="C2241" t="s">
        <v>455</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Data_Completeness(LifeExpectancyData[[#This Row],[Life expectancy]:[Schooling]])</f>
        <v>0</v>
      </c>
    </row>
    <row r="2242" spans="1:23" x14ac:dyDescent="0.25">
      <c r="A2242" t="s">
        <v>604</v>
      </c>
      <c r="B2242">
        <v>2008</v>
      </c>
      <c r="C2242" t="s">
        <v>455</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Data_Completeness(LifeExpectancyData[[#This Row],[Life expectancy]:[Schooling]])</f>
        <v>0</v>
      </c>
    </row>
    <row r="2243" spans="1:23" x14ac:dyDescent="0.25">
      <c r="A2243" t="s">
        <v>604</v>
      </c>
      <c r="B2243">
        <v>2007</v>
      </c>
      <c r="C2243" t="s">
        <v>455</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Data_Completeness(LifeExpectancyData[[#This Row],[Life expectancy]:[Schooling]])</f>
        <v>0</v>
      </c>
    </row>
    <row r="2244" spans="1:23" x14ac:dyDescent="0.25">
      <c r="A2244" t="s">
        <v>604</v>
      </c>
      <c r="B2244">
        <v>2006</v>
      </c>
      <c r="C2244" t="s">
        <v>455</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Data_Completeness(LifeExpectancyData[[#This Row],[Life expectancy]:[Schooling]])</f>
        <v>0</v>
      </c>
    </row>
    <row r="2245" spans="1:23" x14ac:dyDescent="0.25">
      <c r="A2245" t="s">
        <v>604</v>
      </c>
      <c r="B2245">
        <v>2005</v>
      </c>
      <c r="C2245" t="s">
        <v>455</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Data_Completeness(LifeExpectancyData[[#This Row],[Life expectancy]:[Schooling]])</f>
        <v>0</v>
      </c>
    </row>
    <row r="2246" spans="1:23" x14ac:dyDescent="0.25">
      <c r="A2246" t="s">
        <v>604</v>
      </c>
      <c r="B2246">
        <v>2004</v>
      </c>
      <c r="C2246" t="s">
        <v>455</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Data_Completeness(LifeExpectancyData[[#This Row],[Life expectancy]:[Schooling]])</f>
        <v>0</v>
      </c>
    </row>
    <row r="2247" spans="1:23" x14ac:dyDescent="0.25">
      <c r="A2247" t="s">
        <v>604</v>
      </c>
      <c r="B2247">
        <v>2003</v>
      </c>
      <c r="C2247" t="s">
        <v>455</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Data_Completeness(LifeExpectancyData[[#This Row],[Life expectancy]:[Schooling]])</f>
        <v>0</v>
      </c>
    </row>
    <row r="2248" spans="1:23" x14ac:dyDescent="0.25">
      <c r="A2248" t="s">
        <v>604</v>
      </c>
      <c r="B2248">
        <v>2002</v>
      </c>
      <c r="C2248" t="s">
        <v>455</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Data_Completeness(LifeExpectancyData[[#This Row],[Life expectancy]:[Schooling]])</f>
        <v>0</v>
      </c>
    </row>
    <row r="2249" spans="1:23" x14ac:dyDescent="0.25">
      <c r="A2249" t="s">
        <v>604</v>
      </c>
      <c r="B2249">
        <v>2001</v>
      </c>
      <c r="C2249" t="s">
        <v>455</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Data_Completeness(LifeExpectancyData[[#This Row],[Life expectancy]:[Schooling]])</f>
        <v>0</v>
      </c>
    </row>
    <row r="2250" spans="1:23" x14ac:dyDescent="0.25">
      <c r="A2250" t="s">
        <v>604</v>
      </c>
      <c r="B2250">
        <v>2000</v>
      </c>
      <c r="C2250" t="s">
        <v>455</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Data_Completeness(LifeExpectancyData[[#This Row],[Life expectancy]:[Schooling]])</f>
        <v>0</v>
      </c>
    </row>
    <row r="2251" spans="1:23" x14ac:dyDescent="0.25">
      <c r="A2251" t="s">
        <v>605</v>
      </c>
      <c r="B2251">
        <v>2015</v>
      </c>
      <c r="C2251" t="s">
        <v>455</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Data_Completeness(LifeExpectancyData[[#This Row],[Life expectancy]:[Schooling]])</f>
        <v>0</v>
      </c>
    </row>
    <row r="2252" spans="1:23" x14ac:dyDescent="0.25">
      <c r="A2252" t="s">
        <v>605</v>
      </c>
      <c r="B2252">
        <v>2014</v>
      </c>
      <c r="C2252" t="s">
        <v>455</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Data_Completeness(LifeExpectancyData[[#This Row],[Life expectancy]:[Schooling]])</f>
        <v>1</v>
      </c>
    </row>
    <row r="2253" spans="1:23" x14ac:dyDescent="0.25">
      <c r="A2253" t="s">
        <v>605</v>
      </c>
      <c r="B2253">
        <v>2013</v>
      </c>
      <c r="C2253" t="s">
        <v>455</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Data_Completeness(LifeExpectancyData[[#This Row],[Life expectancy]:[Schooling]])</f>
        <v>1</v>
      </c>
    </row>
    <row r="2254" spans="1:23" x14ac:dyDescent="0.25">
      <c r="A2254" t="s">
        <v>605</v>
      </c>
      <c r="B2254">
        <v>2012</v>
      </c>
      <c r="C2254" t="s">
        <v>455</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Data_Completeness(LifeExpectancyData[[#This Row],[Life expectancy]:[Schooling]])</f>
        <v>1</v>
      </c>
    </row>
    <row r="2255" spans="1:23" x14ac:dyDescent="0.25">
      <c r="A2255" t="s">
        <v>605</v>
      </c>
      <c r="B2255">
        <v>2011</v>
      </c>
      <c r="C2255" t="s">
        <v>455</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Data_Completeness(LifeExpectancyData[[#This Row],[Life expectancy]:[Schooling]])</f>
        <v>1</v>
      </c>
    </row>
    <row r="2256" spans="1:23" x14ac:dyDescent="0.25">
      <c r="A2256" t="s">
        <v>605</v>
      </c>
      <c r="B2256">
        <v>2010</v>
      </c>
      <c r="C2256" t="s">
        <v>455</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Data_Completeness(LifeExpectancyData[[#This Row],[Life expectancy]:[Schooling]])</f>
        <v>1</v>
      </c>
    </row>
    <row r="2257" spans="1:23" x14ac:dyDescent="0.25">
      <c r="A2257" t="s">
        <v>605</v>
      </c>
      <c r="B2257">
        <v>2009</v>
      </c>
      <c r="C2257" t="s">
        <v>455</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Data_Completeness(LifeExpectancyData[[#This Row],[Life expectancy]:[Schooling]])</f>
        <v>1</v>
      </c>
    </row>
    <row r="2258" spans="1:23" x14ac:dyDescent="0.25">
      <c r="A2258" t="s">
        <v>605</v>
      </c>
      <c r="B2258">
        <v>2008</v>
      </c>
      <c r="C2258" t="s">
        <v>455</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Data_Completeness(LifeExpectancyData[[#This Row],[Life expectancy]:[Schooling]])</f>
        <v>1</v>
      </c>
    </row>
    <row r="2259" spans="1:23" x14ac:dyDescent="0.25">
      <c r="A2259" t="s">
        <v>605</v>
      </c>
      <c r="B2259">
        <v>2007</v>
      </c>
      <c r="C2259" t="s">
        <v>455</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Data_Completeness(LifeExpectancyData[[#This Row],[Life expectancy]:[Schooling]])</f>
        <v>1</v>
      </c>
    </row>
    <row r="2260" spans="1:23" x14ac:dyDescent="0.25">
      <c r="A2260" t="s">
        <v>605</v>
      </c>
      <c r="B2260">
        <v>2006</v>
      </c>
      <c r="C2260" t="s">
        <v>455</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Data_Completeness(LifeExpectancyData[[#This Row],[Life expectancy]:[Schooling]])</f>
        <v>1</v>
      </c>
    </row>
    <row r="2261" spans="1:23" x14ac:dyDescent="0.25">
      <c r="A2261" t="s">
        <v>605</v>
      </c>
      <c r="B2261">
        <v>2005</v>
      </c>
      <c r="C2261" t="s">
        <v>455</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Data_Completeness(LifeExpectancyData[[#This Row],[Life expectancy]:[Schooling]])</f>
        <v>1</v>
      </c>
    </row>
    <row r="2262" spans="1:23" x14ac:dyDescent="0.25">
      <c r="A2262" t="s">
        <v>605</v>
      </c>
      <c r="B2262">
        <v>2004</v>
      </c>
      <c r="C2262" t="s">
        <v>455</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Data_Completeness(LifeExpectancyData[[#This Row],[Life expectancy]:[Schooling]])</f>
        <v>1</v>
      </c>
    </row>
    <row r="2263" spans="1:23" x14ac:dyDescent="0.25">
      <c r="A2263" t="s">
        <v>605</v>
      </c>
      <c r="B2263">
        <v>2003</v>
      </c>
      <c r="C2263" t="s">
        <v>455</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Data_Completeness(LifeExpectancyData[[#This Row],[Life expectancy]:[Schooling]])</f>
        <v>0</v>
      </c>
    </row>
    <row r="2264" spans="1:23" x14ac:dyDescent="0.25">
      <c r="A2264" t="s">
        <v>605</v>
      </c>
      <c r="B2264">
        <v>2002</v>
      </c>
      <c r="C2264" t="s">
        <v>455</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Data_Completeness(LifeExpectancyData[[#This Row],[Life expectancy]:[Schooling]])</f>
        <v>0</v>
      </c>
    </row>
    <row r="2265" spans="1:23" x14ac:dyDescent="0.25">
      <c r="A2265" t="s">
        <v>605</v>
      </c>
      <c r="B2265">
        <v>2001</v>
      </c>
      <c r="C2265" t="s">
        <v>455</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Data_Completeness(LifeExpectancyData[[#This Row],[Life expectancy]:[Schooling]])</f>
        <v>0</v>
      </c>
    </row>
    <row r="2266" spans="1:23" x14ac:dyDescent="0.25">
      <c r="A2266" t="s">
        <v>605</v>
      </c>
      <c r="B2266">
        <v>2000</v>
      </c>
      <c r="C2266" t="s">
        <v>455</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Data_Completeness(LifeExpectancyData[[#This Row],[Life expectancy]:[Schooling]])</f>
        <v>0</v>
      </c>
    </row>
    <row r="2267" spans="1:23" x14ac:dyDescent="0.25">
      <c r="A2267" t="s">
        <v>606</v>
      </c>
      <c r="B2267">
        <v>2015</v>
      </c>
      <c r="C2267" t="s">
        <v>455</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Data_Completeness(LifeExpectancyData[[#This Row],[Life expectancy]:[Schooling]])</f>
        <v>0</v>
      </c>
    </row>
    <row r="2268" spans="1:23" x14ac:dyDescent="0.25">
      <c r="A2268" t="s">
        <v>606</v>
      </c>
      <c r="B2268">
        <v>2014</v>
      </c>
      <c r="C2268" t="s">
        <v>455</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Data_Completeness(LifeExpectancyData[[#This Row],[Life expectancy]:[Schooling]])</f>
        <v>1</v>
      </c>
    </row>
    <row r="2269" spans="1:23" x14ac:dyDescent="0.25">
      <c r="A2269" t="s">
        <v>606</v>
      </c>
      <c r="B2269">
        <v>2013</v>
      </c>
      <c r="C2269" t="s">
        <v>455</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Data_Completeness(LifeExpectancyData[[#This Row],[Life expectancy]:[Schooling]])</f>
        <v>1</v>
      </c>
    </row>
    <row r="2270" spans="1:23" x14ac:dyDescent="0.25">
      <c r="A2270" t="s">
        <v>606</v>
      </c>
      <c r="B2270">
        <v>2012</v>
      </c>
      <c r="C2270" t="s">
        <v>455</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Data_Completeness(LifeExpectancyData[[#This Row],[Life expectancy]:[Schooling]])</f>
        <v>1</v>
      </c>
    </row>
    <row r="2271" spans="1:23" x14ac:dyDescent="0.25">
      <c r="A2271" t="s">
        <v>606</v>
      </c>
      <c r="B2271">
        <v>2011</v>
      </c>
      <c r="C2271" t="s">
        <v>455</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Data_Completeness(LifeExpectancyData[[#This Row],[Life expectancy]:[Schooling]])</f>
        <v>1</v>
      </c>
    </row>
    <row r="2272" spans="1:23" x14ac:dyDescent="0.25">
      <c r="A2272" t="s">
        <v>606</v>
      </c>
      <c r="B2272">
        <v>2010</v>
      </c>
      <c r="C2272" t="s">
        <v>455</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Data_Completeness(LifeExpectancyData[[#This Row],[Life expectancy]:[Schooling]])</f>
        <v>1</v>
      </c>
    </row>
    <row r="2273" spans="1:23" x14ac:dyDescent="0.25">
      <c r="A2273" t="s">
        <v>606</v>
      </c>
      <c r="B2273">
        <v>2009</v>
      </c>
      <c r="C2273" t="s">
        <v>455</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Data_Completeness(LifeExpectancyData[[#This Row],[Life expectancy]:[Schooling]])</f>
        <v>1</v>
      </c>
    </row>
    <row r="2274" spans="1:23" x14ac:dyDescent="0.25">
      <c r="A2274" t="s">
        <v>606</v>
      </c>
      <c r="B2274">
        <v>2008</v>
      </c>
      <c r="C2274" t="s">
        <v>455</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Data_Completeness(LifeExpectancyData[[#This Row],[Life expectancy]:[Schooling]])</f>
        <v>1</v>
      </c>
    </row>
    <row r="2275" spans="1:23" x14ac:dyDescent="0.25">
      <c r="A2275" t="s">
        <v>606</v>
      </c>
      <c r="B2275">
        <v>2007</v>
      </c>
      <c r="C2275" t="s">
        <v>455</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Data_Completeness(LifeExpectancyData[[#This Row],[Life expectancy]:[Schooling]])</f>
        <v>1</v>
      </c>
    </row>
    <row r="2276" spans="1:23" x14ac:dyDescent="0.25">
      <c r="A2276" t="s">
        <v>606</v>
      </c>
      <c r="B2276">
        <v>2006</v>
      </c>
      <c r="C2276" t="s">
        <v>455</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Data_Completeness(LifeExpectancyData[[#This Row],[Life expectancy]:[Schooling]])</f>
        <v>1</v>
      </c>
    </row>
    <row r="2277" spans="1:23" x14ac:dyDescent="0.25">
      <c r="A2277" t="s">
        <v>606</v>
      </c>
      <c r="B2277">
        <v>2005</v>
      </c>
      <c r="C2277" t="s">
        <v>455</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Data_Completeness(LifeExpectancyData[[#This Row],[Life expectancy]:[Schooling]])</f>
        <v>1</v>
      </c>
    </row>
    <row r="2278" spans="1:23" x14ac:dyDescent="0.25">
      <c r="A2278" t="s">
        <v>606</v>
      </c>
      <c r="B2278">
        <v>2004</v>
      </c>
      <c r="C2278" t="s">
        <v>455</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Data_Completeness(LifeExpectancyData[[#This Row],[Life expectancy]:[Schooling]])</f>
        <v>1</v>
      </c>
    </row>
    <row r="2279" spans="1:23" x14ac:dyDescent="0.25">
      <c r="A2279" t="s">
        <v>606</v>
      </c>
      <c r="B2279">
        <v>2003</v>
      </c>
      <c r="C2279" t="s">
        <v>455</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Data_Completeness(LifeExpectancyData[[#This Row],[Life expectancy]:[Schooling]])</f>
        <v>0</v>
      </c>
    </row>
    <row r="2280" spans="1:23" x14ac:dyDescent="0.25">
      <c r="A2280" t="s">
        <v>606</v>
      </c>
      <c r="B2280">
        <v>2002</v>
      </c>
      <c r="C2280" t="s">
        <v>455</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Data_Completeness(LifeExpectancyData[[#This Row],[Life expectancy]:[Schooling]])</f>
        <v>0</v>
      </c>
    </row>
    <row r="2281" spans="1:23" x14ac:dyDescent="0.25">
      <c r="A2281" t="s">
        <v>606</v>
      </c>
      <c r="B2281">
        <v>2001</v>
      </c>
      <c r="C2281" t="s">
        <v>455</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Data_Completeness(LifeExpectancyData[[#This Row],[Life expectancy]:[Schooling]])</f>
        <v>0</v>
      </c>
    </row>
    <row r="2282" spans="1:23" x14ac:dyDescent="0.25">
      <c r="A2282" t="s">
        <v>606</v>
      </c>
      <c r="B2282">
        <v>2000</v>
      </c>
      <c r="C2282" t="s">
        <v>455</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Data_Completeness(LifeExpectancyData[[#This Row],[Life expectancy]:[Schooling]])</f>
        <v>0</v>
      </c>
    </row>
    <row r="2283" spans="1:23" x14ac:dyDescent="0.25">
      <c r="A2283" t="s">
        <v>607</v>
      </c>
      <c r="B2283">
        <v>2015</v>
      </c>
      <c r="C2283" t="s">
        <v>455</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Data_Completeness(LifeExpectancyData[[#This Row],[Life expectancy]:[Schooling]])</f>
        <v>0</v>
      </c>
    </row>
    <row r="2284" spans="1:23" x14ac:dyDescent="0.25">
      <c r="A2284" t="s">
        <v>607</v>
      </c>
      <c r="B2284">
        <v>2014</v>
      </c>
      <c r="C2284" t="s">
        <v>455</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Data_Completeness(LifeExpectancyData[[#This Row],[Life expectancy]:[Schooling]])</f>
        <v>1</v>
      </c>
    </row>
    <row r="2285" spans="1:23" x14ac:dyDescent="0.25">
      <c r="A2285" t="s">
        <v>607</v>
      </c>
      <c r="B2285">
        <v>2013</v>
      </c>
      <c r="C2285" t="s">
        <v>455</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Data_Completeness(LifeExpectancyData[[#This Row],[Life expectancy]:[Schooling]])</f>
        <v>1</v>
      </c>
    </row>
    <row r="2286" spans="1:23" x14ac:dyDescent="0.25">
      <c r="A2286" t="s">
        <v>607</v>
      </c>
      <c r="B2286">
        <v>2012</v>
      </c>
      <c r="C2286" t="s">
        <v>455</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Data_Completeness(LifeExpectancyData[[#This Row],[Life expectancy]:[Schooling]])</f>
        <v>1</v>
      </c>
    </row>
    <row r="2287" spans="1:23" x14ac:dyDescent="0.25">
      <c r="A2287" t="s">
        <v>607</v>
      </c>
      <c r="B2287">
        <v>2011</v>
      </c>
      <c r="C2287" t="s">
        <v>455</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Data_Completeness(LifeExpectancyData[[#This Row],[Life expectancy]:[Schooling]])</f>
        <v>1</v>
      </c>
    </row>
    <row r="2288" spans="1:23" x14ac:dyDescent="0.25">
      <c r="A2288" t="s">
        <v>607</v>
      </c>
      <c r="B2288">
        <v>2010</v>
      </c>
      <c r="C2288" t="s">
        <v>455</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Data_Completeness(LifeExpectancyData[[#This Row],[Life expectancy]:[Schooling]])</f>
        <v>1</v>
      </c>
    </row>
    <row r="2289" spans="1:23" x14ac:dyDescent="0.25">
      <c r="A2289" t="s">
        <v>607</v>
      </c>
      <c r="B2289">
        <v>2009</v>
      </c>
      <c r="C2289" t="s">
        <v>455</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Data_Completeness(LifeExpectancyData[[#This Row],[Life expectancy]:[Schooling]])</f>
        <v>1</v>
      </c>
    </row>
    <row r="2290" spans="1:23" x14ac:dyDescent="0.25">
      <c r="A2290" t="s">
        <v>607</v>
      </c>
      <c r="B2290">
        <v>2008</v>
      </c>
      <c r="C2290" t="s">
        <v>455</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Data_Completeness(LifeExpectancyData[[#This Row],[Life expectancy]:[Schooling]])</f>
        <v>1</v>
      </c>
    </row>
    <row r="2291" spans="1:23" x14ac:dyDescent="0.25">
      <c r="A2291" t="s">
        <v>607</v>
      </c>
      <c r="B2291">
        <v>2007</v>
      </c>
      <c r="C2291" t="s">
        <v>455</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Data_Completeness(LifeExpectancyData[[#This Row],[Life expectancy]:[Schooling]])</f>
        <v>1</v>
      </c>
    </row>
    <row r="2292" spans="1:23" x14ac:dyDescent="0.25">
      <c r="A2292" t="s">
        <v>607</v>
      </c>
      <c r="B2292">
        <v>2006</v>
      </c>
      <c r="C2292" t="s">
        <v>455</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Data_Completeness(LifeExpectancyData[[#This Row],[Life expectancy]:[Schooling]])</f>
        <v>1</v>
      </c>
    </row>
    <row r="2293" spans="1:23" x14ac:dyDescent="0.25">
      <c r="A2293" t="s">
        <v>607</v>
      </c>
      <c r="B2293">
        <v>2005</v>
      </c>
      <c r="C2293" t="s">
        <v>455</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Data_Completeness(LifeExpectancyData[[#This Row],[Life expectancy]:[Schooling]])</f>
        <v>1</v>
      </c>
    </row>
    <row r="2294" spans="1:23" x14ac:dyDescent="0.25">
      <c r="A2294" t="s">
        <v>607</v>
      </c>
      <c r="B2294">
        <v>2004</v>
      </c>
      <c r="C2294" t="s">
        <v>455</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Data_Completeness(LifeExpectancyData[[#This Row],[Life expectancy]:[Schooling]])</f>
        <v>1</v>
      </c>
    </row>
    <row r="2295" spans="1:23" x14ac:dyDescent="0.25">
      <c r="A2295" t="s">
        <v>607</v>
      </c>
      <c r="B2295">
        <v>2003</v>
      </c>
      <c r="C2295" t="s">
        <v>455</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Data_Completeness(LifeExpectancyData[[#This Row],[Life expectancy]:[Schooling]])</f>
        <v>1</v>
      </c>
    </row>
    <row r="2296" spans="1:23" x14ac:dyDescent="0.25">
      <c r="A2296" t="s">
        <v>607</v>
      </c>
      <c r="B2296">
        <v>2002</v>
      </c>
      <c r="C2296" t="s">
        <v>455</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Data_Completeness(LifeExpectancyData[[#This Row],[Life expectancy]:[Schooling]])</f>
        <v>1</v>
      </c>
    </row>
    <row r="2297" spans="1:23" x14ac:dyDescent="0.25">
      <c r="A2297" t="s">
        <v>607</v>
      </c>
      <c r="B2297">
        <v>2001</v>
      </c>
      <c r="C2297" t="s">
        <v>455</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Data_Completeness(LifeExpectancyData[[#This Row],[Life expectancy]:[Schooling]])</f>
        <v>1</v>
      </c>
    </row>
    <row r="2298" spans="1:23" x14ac:dyDescent="0.25">
      <c r="A2298" t="s">
        <v>607</v>
      </c>
      <c r="B2298">
        <v>2000</v>
      </c>
      <c r="C2298" t="s">
        <v>455</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Data_Completeness(LifeExpectancyData[[#This Row],[Life expectancy]:[Schooling]])</f>
        <v>1</v>
      </c>
    </row>
    <row r="2299" spans="1:23" x14ac:dyDescent="0.25">
      <c r="A2299" t="s">
        <v>608</v>
      </c>
      <c r="B2299">
        <v>2015</v>
      </c>
      <c r="C2299" t="s">
        <v>455</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Data_Completeness(LifeExpectancyData[[#This Row],[Life expectancy]:[Schooling]])</f>
        <v>0</v>
      </c>
    </row>
    <row r="2300" spans="1:23" x14ac:dyDescent="0.25">
      <c r="A2300" t="s">
        <v>608</v>
      </c>
      <c r="B2300">
        <v>2014</v>
      </c>
      <c r="C2300" t="s">
        <v>455</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Data_Completeness(LifeExpectancyData[[#This Row],[Life expectancy]:[Schooling]])</f>
        <v>1</v>
      </c>
    </row>
    <row r="2301" spans="1:23" x14ac:dyDescent="0.25">
      <c r="A2301" t="s">
        <v>608</v>
      </c>
      <c r="B2301">
        <v>2013</v>
      </c>
      <c r="C2301" t="s">
        <v>455</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Data_Completeness(LifeExpectancyData[[#This Row],[Life expectancy]:[Schooling]])</f>
        <v>1</v>
      </c>
    </row>
    <row r="2302" spans="1:23" x14ac:dyDescent="0.25">
      <c r="A2302" t="s">
        <v>608</v>
      </c>
      <c r="B2302">
        <v>2012</v>
      </c>
      <c r="C2302" t="s">
        <v>455</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Data_Completeness(LifeExpectancyData[[#This Row],[Life expectancy]:[Schooling]])</f>
        <v>1</v>
      </c>
    </row>
    <row r="2303" spans="1:23" x14ac:dyDescent="0.25">
      <c r="A2303" t="s">
        <v>608</v>
      </c>
      <c r="B2303">
        <v>2011</v>
      </c>
      <c r="C2303" t="s">
        <v>455</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Data_Completeness(LifeExpectancyData[[#This Row],[Life expectancy]:[Schooling]])</f>
        <v>1</v>
      </c>
    </row>
    <row r="2304" spans="1:23" x14ac:dyDescent="0.25">
      <c r="A2304" t="s">
        <v>608</v>
      </c>
      <c r="B2304">
        <v>2010</v>
      </c>
      <c r="C2304" t="s">
        <v>455</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Data_Completeness(LifeExpectancyData[[#This Row],[Life expectancy]:[Schooling]])</f>
        <v>1</v>
      </c>
    </row>
    <row r="2305" spans="1:23" x14ac:dyDescent="0.25">
      <c r="A2305" t="s">
        <v>608</v>
      </c>
      <c r="B2305">
        <v>2009</v>
      </c>
      <c r="C2305" t="s">
        <v>455</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Data_Completeness(LifeExpectancyData[[#This Row],[Life expectancy]:[Schooling]])</f>
        <v>1</v>
      </c>
    </row>
    <row r="2306" spans="1:23" x14ac:dyDescent="0.25">
      <c r="A2306" t="s">
        <v>608</v>
      </c>
      <c r="B2306">
        <v>2008</v>
      </c>
      <c r="C2306" t="s">
        <v>455</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Data_Completeness(LifeExpectancyData[[#This Row],[Life expectancy]:[Schooling]])</f>
        <v>1</v>
      </c>
    </row>
    <row r="2307" spans="1:23" x14ac:dyDescent="0.25">
      <c r="A2307" t="s">
        <v>608</v>
      </c>
      <c r="B2307">
        <v>2007</v>
      </c>
      <c r="C2307" t="s">
        <v>455</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Data_Completeness(LifeExpectancyData[[#This Row],[Life expectancy]:[Schooling]])</f>
        <v>1</v>
      </c>
    </row>
    <row r="2308" spans="1:23" x14ac:dyDescent="0.25">
      <c r="A2308" t="s">
        <v>608</v>
      </c>
      <c r="B2308">
        <v>2006</v>
      </c>
      <c r="C2308" t="s">
        <v>455</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Data_Completeness(LifeExpectancyData[[#This Row],[Life expectancy]:[Schooling]])</f>
        <v>0</v>
      </c>
    </row>
    <row r="2309" spans="1:23" x14ac:dyDescent="0.25">
      <c r="A2309" t="s">
        <v>608</v>
      </c>
      <c r="B2309">
        <v>2005</v>
      </c>
      <c r="C2309" t="s">
        <v>455</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Data_Completeness(LifeExpectancyData[[#This Row],[Life expectancy]:[Schooling]])</f>
        <v>0</v>
      </c>
    </row>
    <row r="2310" spans="1:23" x14ac:dyDescent="0.25">
      <c r="A2310" t="s">
        <v>608</v>
      </c>
      <c r="B2310">
        <v>2004</v>
      </c>
      <c r="C2310" t="s">
        <v>455</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Data_Completeness(LifeExpectancyData[[#This Row],[Life expectancy]:[Schooling]])</f>
        <v>0</v>
      </c>
    </row>
    <row r="2311" spans="1:23" x14ac:dyDescent="0.25">
      <c r="A2311" t="s">
        <v>608</v>
      </c>
      <c r="B2311">
        <v>2003</v>
      </c>
      <c r="C2311" t="s">
        <v>455</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Data_Completeness(LifeExpectancyData[[#This Row],[Life expectancy]:[Schooling]])</f>
        <v>0</v>
      </c>
    </row>
    <row r="2312" spans="1:23" x14ac:dyDescent="0.25">
      <c r="A2312" t="s">
        <v>608</v>
      </c>
      <c r="B2312">
        <v>2002</v>
      </c>
      <c r="C2312" t="s">
        <v>455</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Data_Completeness(LifeExpectancyData[[#This Row],[Life expectancy]:[Schooling]])</f>
        <v>0</v>
      </c>
    </row>
    <row r="2313" spans="1:23" x14ac:dyDescent="0.25">
      <c r="A2313" t="s">
        <v>608</v>
      </c>
      <c r="B2313">
        <v>2001</v>
      </c>
      <c r="C2313" t="s">
        <v>455</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Data_Completeness(LifeExpectancyData[[#This Row],[Life expectancy]:[Schooling]])</f>
        <v>0</v>
      </c>
    </row>
    <row r="2314" spans="1:23" x14ac:dyDescent="0.25">
      <c r="A2314" t="s">
        <v>608</v>
      </c>
      <c r="B2314">
        <v>2000</v>
      </c>
      <c r="C2314" t="s">
        <v>455</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Data_Completeness(LifeExpectancyData[[#This Row],[Life expectancy]:[Schooling]])</f>
        <v>0</v>
      </c>
    </row>
    <row r="2315" spans="1:23" x14ac:dyDescent="0.25">
      <c r="A2315" t="s">
        <v>609</v>
      </c>
      <c r="B2315">
        <v>2015</v>
      </c>
      <c r="C2315" t="s">
        <v>463</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Data_Completeness(LifeExpectancyData[[#This Row],[Life expectancy]:[Schooling]])</f>
        <v>0</v>
      </c>
    </row>
    <row r="2316" spans="1:23" x14ac:dyDescent="0.25">
      <c r="A2316" t="s">
        <v>609</v>
      </c>
      <c r="B2316">
        <v>2014</v>
      </c>
      <c r="C2316" t="s">
        <v>463</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Data_Completeness(LifeExpectancyData[[#This Row],[Life expectancy]:[Schooling]])</f>
        <v>0</v>
      </c>
    </row>
    <row r="2317" spans="1:23" x14ac:dyDescent="0.25">
      <c r="A2317" t="s">
        <v>609</v>
      </c>
      <c r="B2317">
        <v>2013</v>
      </c>
      <c r="C2317" t="s">
        <v>463</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Data_Completeness(LifeExpectancyData[[#This Row],[Life expectancy]:[Schooling]])</f>
        <v>0</v>
      </c>
    </row>
    <row r="2318" spans="1:23" x14ac:dyDescent="0.25">
      <c r="A2318" t="s">
        <v>609</v>
      </c>
      <c r="B2318">
        <v>2012</v>
      </c>
      <c r="C2318" t="s">
        <v>463</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Data_Completeness(LifeExpectancyData[[#This Row],[Life expectancy]:[Schooling]])</f>
        <v>0</v>
      </c>
    </row>
    <row r="2319" spans="1:23" x14ac:dyDescent="0.25">
      <c r="A2319" t="s">
        <v>609</v>
      </c>
      <c r="B2319">
        <v>2011</v>
      </c>
      <c r="C2319" t="s">
        <v>463</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Data_Completeness(LifeExpectancyData[[#This Row],[Life expectancy]:[Schooling]])</f>
        <v>0</v>
      </c>
    </row>
    <row r="2320" spans="1:23" x14ac:dyDescent="0.25">
      <c r="A2320" t="s">
        <v>609</v>
      </c>
      <c r="B2320">
        <v>2010</v>
      </c>
      <c r="C2320" t="s">
        <v>463</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Data_Completeness(LifeExpectancyData[[#This Row],[Life expectancy]:[Schooling]])</f>
        <v>0</v>
      </c>
    </row>
    <row r="2321" spans="1:23" x14ac:dyDescent="0.25">
      <c r="A2321" t="s">
        <v>609</v>
      </c>
      <c r="B2321">
        <v>2009</v>
      </c>
      <c r="C2321" t="s">
        <v>463</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Data_Completeness(LifeExpectancyData[[#This Row],[Life expectancy]:[Schooling]])</f>
        <v>0</v>
      </c>
    </row>
    <row r="2322" spans="1:23" x14ac:dyDescent="0.25">
      <c r="A2322" t="s">
        <v>609</v>
      </c>
      <c r="B2322">
        <v>2008</v>
      </c>
      <c r="C2322" t="s">
        <v>463</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Data_Completeness(LifeExpectancyData[[#This Row],[Life expectancy]:[Schooling]])</f>
        <v>0</v>
      </c>
    </row>
    <row r="2323" spans="1:23" x14ac:dyDescent="0.25">
      <c r="A2323" t="s">
        <v>609</v>
      </c>
      <c r="B2323">
        <v>2007</v>
      </c>
      <c r="C2323" t="s">
        <v>463</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Data_Completeness(LifeExpectancyData[[#This Row],[Life expectancy]:[Schooling]])</f>
        <v>0</v>
      </c>
    </row>
    <row r="2324" spans="1:23" x14ac:dyDescent="0.25">
      <c r="A2324" t="s">
        <v>609</v>
      </c>
      <c r="B2324">
        <v>2006</v>
      </c>
      <c r="C2324" t="s">
        <v>463</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Data_Completeness(LifeExpectancyData[[#This Row],[Life expectancy]:[Schooling]])</f>
        <v>0</v>
      </c>
    </row>
    <row r="2325" spans="1:23" x14ac:dyDescent="0.25">
      <c r="A2325" t="s">
        <v>609</v>
      </c>
      <c r="B2325">
        <v>2005</v>
      </c>
      <c r="C2325" t="s">
        <v>463</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Data_Completeness(LifeExpectancyData[[#This Row],[Life expectancy]:[Schooling]])</f>
        <v>0</v>
      </c>
    </row>
    <row r="2326" spans="1:23" x14ac:dyDescent="0.25">
      <c r="A2326" t="s">
        <v>609</v>
      </c>
      <c r="B2326">
        <v>2004</v>
      </c>
      <c r="C2326" t="s">
        <v>463</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Data_Completeness(LifeExpectancyData[[#This Row],[Life expectancy]:[Schooling]])</f>
        <v>0</v>
      </c>
    </row>
    <row r="2327" spans="1:23" x14ac:dyDescent="0.25">
      <c r="A2327" t="s">
        <v>609</v>
      </c>
      <c r="B2327">
        <v>2003</v>
      </c>
      <c r="C2327" t="s">
        <v>463</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Data_Completeness(LifeExpectancyData[[#This Row],[Life expectancy]:[Schooling]])</f>
        <v>0</v>
      </c>
    </row>
    <row r="2328" spans="1:23" x14ac:dyDescent="0.25">
      <c r="A2328" t="s">
        <v>609</v>
      </c>
      <c r="B2328">
        <v>2002</v>
      </c>
      <c r="C2328" t="s">
        <v>463</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Data_Completeness(LifeExpectancyData[[#This Row],[Life expectancy]:[Schooling]])</f>
        <v>0</v>
      </c>
    </row>
    <row r="2329" spans="1:23" x14ac:dyDescent="0.25">
      <c r="A2329" t="s">
        <v>609</v>
      </c>
      <c r="B2329">
        <v>2001</v>
      </c>
      <c r="C2329" t="s">
        <v>463</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Data_Completeness(LifeExpectancyData[[#This Row],[Life expectancy]:[Schooling]])</f>
        <v>0</v>
      </c>
    </row>
    <row r="2330" spans="1:23" x14ac:dyDescent="0.25">
      <c r="A2330" t="s">
        <v>609</v>
      </c>
      <c r="B2330">
        <v>2000</v>
      </c>
      <c r="C2330" t="s">
        <v>463</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Data_Completeness(LifeExpectancyData[[#This Row],[Life expectancy]:[Schooling]])</f>
        <v>0</v>
      </c>
    </row>
    <row r="2331" spans="1:23" x14ac:dyDescent="0.25">
      <c r="A2331" t="s">
        <v>610</v>
      </c>
      <c r="B2331">
        <v>2015</v>
      </c>
      <c r="C2331" t="s">
        <v>463</v>
      </c>
      <c r="D2331">
        <v>76.7</v>
      </c>
      <c r="E2331">
        <v>19</v>
      </c>
      <c r="F2331">
        <v>0</v>
      </c>
      <c r="H2331">
        <v>0</v>
      </c>
      <c r="I2331">
        <v>96</v>
      </c>
      <c r="J2331">
        <v>1</v>
      </c>
      <c r="K2331">
        <v>59.1</v>
      </c>
      <c r="L2331">
        <v>0</v>
      </c>
      <c r="M2331">
        <v>96</v>
      </c>
      <c r="O2331">
        <v>96</v>
      </c>
      <c r="P2331">
        <v>0.1</v>
      </c>
      <c r="S2331">
        <v>1.2</v>
      </c>
      <c r="T2331">
        <v>1.2</v>
      </c>
      <c r="U2331">
        <v>0.84199999999999997</v>
      </c>
      <c r="V2331">
        <v>15</v>
      </c>
      <c r="W2331" t="b">
        <f>Data_Completeness(LifeExpectancyData[[#This Row],[Life expectancy]:[Schooling]])</f>
        <v>0</v>
      </c>
    </row>
    <row r="2332" spans="1:23" x14ac:dyDescent="0.25">
      <c r="A2332" t="s">
        <v>610</v>
      </c>
      <c r="B2332">
        <v>2014</v>
      </c>
      <c r="C2332" t="s">
        <v>463</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Data_Completeness(LifeExpectancyData[[#This Row],[Life expectancy]:[Schooling]])</f>
        <v>0</v>
      </c>
    </row>
    <row r="2333" spans="1:23" x14ac:dyDescent="0.25">
      <c r="A2333" t="s">
        <v>610</v>
      </c>
      <c r="B2333">
        <v>2013</v>
      </c>
      <c r="C2333" t="s">
        <v>463</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Data_Completeness(LifeExpectancyData[[#This Row],[Life expectancy]:[Schooling]])</f>
        <v>0</v>
      </c>
    </row>
    <row r="2334" spans="1:23" x14ac:dyDescent="0.25">
      <c r="A2334" t="s">
        <v>610</v>
      </c>
      <c r="B2334">
        <v>2012</v>
      </c>
      <c r="C2334" t="s">
        <v>463</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Data_Completeness(LifeExpectancyData[[#This Row],[Life expectancy]:[Schooling]])</f>
        <v>0</v>
      </c>
    </row>
    <row r="2335" spans="1:23" x14ac:dyDescent="0.25">
      <c r="A2335" t="s">
        <v>610</v>
      </c>
      <c r="B2335">
        <v>2011</v>
      </c>
      <c r="C2335" t="s">
        <v>463</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Data_Completeness(LifeExpectancyData[[#This Row],[Life expectancy]:[Schooling]])</f>
        <v>0</v>
      </c>
    </row>
    <row r="2336" spans="1:23" x14ac:dyDescent="0.25">
      <c r="A2336" t="s">
        <v>610</v>
      </c>
      <c r="B2336">
        <v>2010</v>
      </c>
      <c r="C2336" t="s">
        <v>463</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Data_Completeness(LifeExpectancyData[[#This Row],[Life expectancy]:[Schooling]])</f>
        <v>0</v>
      </c>
    </row>
    <row r="2337" spans="1:23" x14ac:dyDescent="0.25">
      <c r="A2337" t="s">
        <v>610</v>
      </c>
      <c r="B2337">
        <v>2009</v>
      </c>
      <c r="C2337" t="s">
        <v>463</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Data_Completeness(LifeExpectancyData[[#This Row],[Life expectancy]:[Schooling]])</f>
        <v>0</v>
      </c>
    </row>
    <row r="2338" spans="1:23" x14ac:dyDescent="0.25">
      <c r="A2338" t="s">
        <v>610</v>
      </c>
      <c r="B2338">
        <v>2008</v>
      </c>
      <c r="C2338" t="s">
        <v>463</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Data_Completeness(LifeExpectancyData[[#This Row],[Life expectancy]:[Schooling]])</f>
        <v>0</v>
      </c>
    </row>
    <row r="2339" spans="1:23" x14ac:dyDescent="0.25">
      <c r="A2339" t="s">
        <v>610</v>
      </c>
      <c r="B2339">
        <v>2007</v>
      </c>
      <c r="C2339" t="s">
        <v>463</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Data_Completeness(LifeExpectancyData[[#This Row],[Life expectancy]:[Schooling]])</f>
        <v>0</v>
      </c>
    </row>
    <row r="2340" spans="1:23" x14ac:dyDescent="0.25">
      <c r="A2340" t="s">
        <v>610</v>
      </c>
      <c r="B2340">
        <v>2006</v>
      </c>
      <c r="C2340" t="s">
        <v>463</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Data_Completeness(LifeExpectancyData[[#This Row],[Life expectancy]:[Schooling]])</f>
        <v>0</v>
      </c>
    </row>
    <row r="2341" spans="1:23" x14ac:dyDescent="0.25">
      <c r="A2341" t="s">
        <v>610</v>
      </c>
      <c r="B2341">
        <v>2005</v>
      </c>
      <c r="C2341" t="s">
        <v>463</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Data_Completeness(LifeExpectancyData[[#This Row],[Life expectancy]:[Schooling]])</f>
        <v>0</v>
      </c>
    </row>
    <row r="2342" spans="1:23" x14ac:dyDescent="0.25">
      <c r="A2342" t="s">
        <v>610</v>
      </c>
      <c r="B2342">
        <v>2004</v>
      </c>
      <c r="C2342" t="s">
        <v>463</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Data_Completeness(LifeExpectancyData[[#This Row],[Life expectancy]:[Schooling]])</f>
        <v>0</v>
      </c>
    </row>
    <row r="2343" spans="1:23" x14ac:dyDescent="0.25">
      <c r="A2343" t="s">
        <v>610</v>
      </c>
      <c r="B2343">
        <v>2003</v>
      </c>
      <c r="C2343" t="s">
        <v>463</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Data_Completeness(LifeExpectancyData[[#This Row],[Life expectancy]:[Schooling]])</f>
        <v>0</v>
      </c>
    </row>
    <row r="2344" spans="1:23" x14ac:dyDescent="0.25">
      <c r="A2344" t="s">
        <v>610</v>
      </c>
      <c r="B2344">
        <v>2002</v>
      </c>
      <c r="C2344" t="s">
        <v>463</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Data_Completeness(LifeExpectancyData[[#This Row],[Life expectancy]:[Schooling]])</f>
        <v>0</v>
      </c>
    </row>
    <row r="2345" spans="1:23" x14ac:dyDescent="0.25">
      <c r="A2345" t="s">
        <v>610</v>
      </c>
      <c r="B2345">
        <v>2001</v>
      </c>
      <c r="C2345" t="s">
        <v>463</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Data_Completeness(LifeExpectancyData[[#This Row],[Life expectancy]:[Schooling]])</f>
        <v>0</v>
      </c>
    </row>
    <row r="2346" spans="1:23" x14ac:dyDescent="0.25">
      <c r="A2346" t="s">
        <v>610</v>
      </c>
      <c r="B2346">
        <v>2000</v>
      </c>
      <c r="C2346" t="s">
        <v>463</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Data_Completeness(LifeExpectancyData[[#This Row],[Life expectancy]:[Schooling]])</f>
        <v>0</v>
      </c>
    </row>
    <row r="2347" spans="1:23" x14ac:dyDescent="0.25">
      <c r="A2347" t="s">
        <v>611</v>
      </c>
      <c r="B2347">
        <v>2015</v>
      </c>
      <c r="C2347" t="s">
        <v>463</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Data_Completeness(LifeExpectancyData[[#This Row],[Life expectancy]:[Schooling]])</f>
        <v>0</v>
      </c>
    </row>
    <row r="2348" spans="1:23" x14ac:dyDescent="0.25">
      <c r="A2348" t="s">
        <v>611</v>
      </c>
      <c r="B2348">
        <v>2014</v>
      </c>
      <c r="C2348" t="s">
        <v>463</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Data_Completeness(LifeExpectancyData[[#This Row],[Life expectancy]:[Schooling]])</f>
        <v>0</v>
      </c>
    </row>
    <row r="2349" spans="1:23" x14ac:dyDescent="0.25">
      <c r="A2349" t="s">
        <v>611</v>
      </c>
      <c r="B2349">
        <v>2013</v>
      </c>
      <c r="C2349" t="s">
        <v>463</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Data_Completeness(LifeExpectancyData[[#This Row],[Life expectancy]:[Schooling]])</f>
        <v>0</v>
      </c>
    </row>
    <row r="2350" spans="1:23" x14ac:dyDescent="0.25">
      <c r="A2350" t="s">
        <v>611</v>
      </c>
      <c r="B2350">
        <v>2012</v>
      </c>
      <c r="C2350" t="s">
        <v>463</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Data_Completeness(LifeExpectancyData[[#This Row],[Life expectancy]:[Schooling]])</f>
        <v>0</v>
      </c>
    </row>
    <row r="2351" spans="1:23" x14ac:dyDescent="0.25">
      <c r="A2351" t="s">
        <v>611</v>
      </c>
      <c r="B2351">
        <v>2011</v>
      </c>
      <c r="C2351" t="s">
        <v>463</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Data_Completeness(LifeExpectancyData[[#This Row],[Life expectancy]:[Schooling]])</f>
        <v>0</v>
      </c>
    </row>
    <row r="2352" spans="1:23" x14ac:dyDescent="0.25">
      <c r="A2352" t="s">
        <v>611</v>
      </c>
      <c r="B2352">
        <v>2010</v>
      </c>
      <c r="C2352" t="s">
        <v>463</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Data_Completeness(LifeExpectancyData[[#This Row],[Life expectancy]:[Schooling]])</f>
        <v>0</v>
      </c>
    </row>
    <row r="2353" spans="1:23" x14ac:dyDescent="0.25">
      <c r="A2353" t="s">
        <v>611</v>
      </c>
      <c r="B2353">
        <v>2009</v>
      </c>
      <c r="C2353" t="s">
        <v>463</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Data_Completeness(LifeExpectancyData[[#This Row],[Life expectancy]:[Schooling]])</f>
        <v>0</v>
      </c>
    </row>
    <row r="2354" spans="1:23" x14ac:dyDescent="0.25">
      <c r="A2354" t="s">
        <v>611</v>
      </c>
      <c r="B2354">
        <v>2008</v>
      </c>
      <c r="C2354" t="s">
        <v>463</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Data_Completeness(LifeExpectancyData[[#This Row],[Life expectancy]:[Schooling]])</f>
        <v>0</v>
      </c>
    </row>
    <row r="2355" spans="1:23" x14ac:dyDescent="0.25">
      <c r="A2355" t="s">
        <v>611</v>
      </c>
      <c r="B2355">
        <v>2007</v>
      </c>
      <c r="C2355" t="s">
        <v>463</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Data_Completeness(LifeExpectancyData[[#This Row],[Life expectancy]:[Schooling]])</f>
        <v>0</v>
      </c>
    </row>
    <row r="2356" spans="1:23" x14ac:dyDescent="0.25">
      <c r="A2356" t="s">
        <v>611</v>
      </c>
      <c r="B2356">
        <v>2006</v>
      </c>
      <c r="C2356" t="s">
        <v>463</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Data_Completeness(LifeExpectancyData[[#This Row],[Life expectancy]:[Schooling]])</f>
        <v>0</v>
      </c>
    </row>
    <row r="2357" spans="1:23" x14ac:dyDescent="0.25">
      <c r="A2357" t="s">
        <v>611</v>
      </c>
      <c r="B2357">
        <v>2005</v>
      </c>
      <c r="C2357" t="s">
        <v>463</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Data_Completeness(LifeExpectancyData[[#This Row],[Life expectancy]:[Schooling]])</f>
        <v>0</v>
      </c>
    </row>
    <row r="2358" spans="1:23" x14ac:dyDescent="0.25">
      <c r="A2358" t="s">
        <v>611</v>
      </c>
      <c r="B2358">
        <v>2004</v>
      </c>
      <c r="C2358" t="s">
        <v>463</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Data_Completeness(LifeExpectancyData[[#This Row],[Life expectancy]:[Schooling]])</f>
        <v>0</v>
      </c>
    </row>
    <row r="2359" spans="1:23" x14ac:dyDescent="0.25">
      <c r="A2359" t="s">
        <v>611</v>
      </c>
      <c r="B2359">
        <v>2003</v>
      </c>
      <c r="C2359" t="s">
        <v>463</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Data_Completeness(LifeExpectancyData[[#This Row],[Life expectancy]:[Schooling]])</f>
        <v>0</v>
      </c>
    </row>
    <row r="2360" spans="1:23" x14ac:dyDescent="0.25">
      <c r="A2360" t="s">
        <v>611</v>
      </c>
      <c r="B2360">
        <v>2002</v>
      </c>
      <c r="C2360" t="s">
        <v>463</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Data_Completeness(LifeExpectancyData[[#This Row],[Life expectancy]:[Schooling]])</f>
        <v>0</v>
      </c>
    </row>
    <row r="2361" spans="1:23" x14ac:dyDescent="0.25">
      <c r="A2361" t="s">
        <v>611</v>
      </c>
      <c r="B2361">
        <v>2001</v>
      </c>
      <c r="C2361" t="s">
        <v>463</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Data_Completeness(LifeExpectancyData[[#This Row],[Life expectancy]:[Schooling]])</f>
        <v>0</v>
      </c>
    </row>
    <row r="2362" spans="1:23" x14ac:dyDescent="0.25">
      <c r="A2362" t="s">
        <v>611</v>
      </c>
      <c r="B2362">
        <v>2000</v>
      </c>
      <c r="C2362" t="s">
        <v>463</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Data_Completeness(LifeExpectancyData[[#This Row],[Life expectancy]:[Schooling]])</f>
        <v>0</v>
      </c>
    </row>
    <row r="2363" spans="1:23" x14ac:dyDescent="0.25">
      <c r="A2363" t="s">
        <v>612</v>
      </c>
      <c r="B2363">
        <v>2015</v>
      </c>
      <c r="C2363" t="s">
        <v>455</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Data_Completeness(LifeExpectancyData[[#This Row],[Life expectancy]:[Schooling]])</f>
        <v>0</v>
      </c>
    </row>
    <row r="2364" spans="1:23" x14ac:dyDescent="0.25">
      <c r="A2364" t="s">
        <v>612</v>
      </c>
      <c r="B2364">
        <v>2014</v>
      </c>
      <c r="C2364" t="s">
        <v>455</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Data_Completeness(LifeExpectancyData[[#This Row],[Life expectancy]:[Schooling]])</f>
        <v>1</v>
      </c>
    </row>
    <row r="2365" spans="1:23" x14ac:dyDescent="0.25">
      <c r="A2365" t="s">
        <v>612</v>
      </c>
      <c r="B2365">
        <v>2013</v>
      </c>
      <c r="C2365" t="s">
        <v>455</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Data_Completeness(LifeExpectancyData[[#This Row],[Life expectancy]:[Schooling]])</f>
        <v>1</v>
      </c>
    </row>
    <row r="2366" spans="1:23" x14ac:dyDescent="0.25">
      <c r="A2366" t="s">
        <v>612</v>
      </c>
      <c r="B2366">
        <v>2012</v>
      </c>
      <c r="C2366" t="s">
        <v>455</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Data_Completeness(LifeExpectancyData[[#This Row],[Life expectancy]:[Schooling]])</f>
        <v>1</v>
      </c>
    </row>
    <row r="2367" spans="1:23" x14ac:dyDescent="0.25">
      <c r="A2367" t="s">
        <v>612</v>
      </c>
      <c r="B2367">
        <v>2011</v>
      </c>
      <c r="C2367" t="s">
        <v>455</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Data_Completeness(LifeExpectancyData[[#This Row],[Life expectancy]:[Schooling]])</f>
        <v>1</v>
      </c>
    </row>
    <row r="2368" spans="1:23" x14ac:dyDescent="0.25">
      <c r="A2368" t="s">
        <v>612</v>
      </c>
      <c r="B2368">
        <v>2010</v>
      </c>
      <c r="C2368" t="s">
        <v>455</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Data_Completeness(LifeExpectancyData[[#This Row],[Life expectancy]:[Schooling]])</f>
        <v>1</v>
      </c>
    </row>
    <row r="2369" spans="1:23" x14ac:dyDescent="0.25">
      <c r="A2369" t="s">
        <v>612</v>
      </c>
      <c r="B2369">
        <v>2009</v>
      </c>
      <c r="C2369" t="s">
        <v>455</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Data_Completeness(LifeExpectancyData[[#This Row],[Life expectancy]:[Schooling]])</f>
        <v>1</v>
      </c>
    </row>
    <row r="2370" spans="1:23" x14ac:dyDescent="0.25">
      <c r="A2370" t="s">
        <v>612</v>
      </c>
      <c r="B2370">
        <v>2008</v>
      </c>
      <c r="C2370" t="s">
        <v>455</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Data_Completeness(LifeExpectancyData[[#This Row],[Life expectancy]:[Schooling]])</f>
        <v>1</v>
      </c>
    </row>
    <row r="2371" spans="1:23" x14ac:dyDescent="0.25">
      <c r="A2371" t="s">
        <v>612</v>
      </c>
      <c r="B2371">
        <v>2007</v>
      </c>
      <c r="C2371" t="s">
        <v>455</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Data_Completeness(LifeExpectancyData[[#This Row],[Life expectancy]:[Schooling]])</f>
        <v>1</v>
      </c>
    </row>
    <row r="2372" spans="1:23" x14ac:dyDescent="0.25">
      <c r="A2372" t="s">
        <v>612</v>
      </c>
      <c r="B2372">
        <v>2006</v>
      </c>
      <c r="C2372" t="s">
        <v>455</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Data_Completeness(LifeExpectancyData[[#This Row],[Life expectancy]:[Schooling]])</f>
        <v>1</v>
      </c>
    </row>
    <row r="2373" spans="1:23" x14ac:dyDescent="0.25">
      <c r="A2373" t="s">
        <v>612</v>
      </c>
      <c r="B2373">
        <v>2005</v>
      </c>
      <c r="C2373" t="s">
        <v>455</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Data_Completeness(LifeExpectancyData[[#This Row],[Life expectancy]:[Schooling]])</f>
        <v>1</v>
      </c>
    </row>
    <row r="2374" spans="1:23" x14ac:dyDescent="0.25">
      <c r="A2374" t="s">
        <v>612</v>
      </c>
      <c r="B2374">
        <v>2004</v>
      </c>
      <c r="C2374" t="s">
        <v>455</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Data_Completeness(LifeExpectancyData[[#This Row],[Life expectancy]:[Schooling]])</f>
        <v>1</v>
      </c>
    </row>
    <row r="2375" spans="1:23" x14ac:dyDescent="0.25">
      <c r="A2375" t="s">
        <v>612</v>
      </c>
      <c r="B2375">
        <v>2003</v>
      </c>
      <c r="C2375" t="s">
        <v>455</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Data_Completeness(LifeExpectancyData[[#This Row],[Life expectancy]:[Schooling]])</f>
        <v>1</v>
      </c>
    </row>
    <row r="2376" spans="1:23" x14ac:dyDescent="0.25">
      <c r="A2376" t="s">
        <v>612</v>
      </c>
      <c r="B2376">
        <v>2002</v>
      </c>
      <c r="C2376" t="s">
        <v>455</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Data_Completeness(LifeExpectancyData[[#This Row],[Life expectancy]:[Schooling]])</f>
        <v>1</v>
      </c>
    </row>
    <row r="2377" spans="1:23" x14ac:dyDescent="0.25">
      <c r="A2377" t="s">
        <v>612</v>
      </c>
      <c r="B2377">
        <v>2001</v>
      </c>
      <c r="C2377" t="s">
        <v>455</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Data_Completeness(LifeExpectancyData[[#This Row],[Life expectancy]:[Schooling]])</f>
        <v>1</v>
      </c>
    </row>
    <row r="2378" spans="1:23" x14ac:dyDescent="0.25">
      <c r="A2378" t="s">
        <v>612</v>
      </c>
      <c r="B2378">
        <v>2000</v>
      </c>
      <c r="C2378" t="s">
        <v>455</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Data_Completeness(LifeExpectancyData[[#This Row],[Life expectancy]:[Schooling]])</f>
        <v>1</v>
      </c>
    </row>
    <row r="2379" spans="1:23" x14ac:dyDescent="0.25">
      <c r="A2379" t="s">
        <v>613</v>
      </c>
      <c r="B2379">
        <v>2015</v>
      </c>
      <c r="C2379" t="s">
        <v>455</v>
      </c>
      <c r="D2379">
        <v>55</v>
      </c>
      <c r="E2379">
        <v>312</v>
      </c>
      <c r="F2379">
        <v>50</v>
      </c>
      <c r="H2379">
        <v>0</v>
      </c>
      <c r="I2379">
        <v>42</v>
      </c>
      <c r="J2379">
        <v>7497</v>
      </c>
      <c r="K2379">
        <v>24.3</v>
      </c>
      <c r="L2379">
        <v>80</v>
      </c>
      <c r="M2379">
        <v>47</v>
      </c>
      <c r="O2379">
        <v>42</v>
      </c>
      <c r="P2379">
        <v>0.7</v>
      </c>
      <c r="Q2379">
        <v>426.98536999999999</v>
      </c>
      <c r="S2379">
        <v>6.6</v>
      </c>
      <c r="T2379">
        <v>6.4</v>
      </c>
      <c r="W2379" t="b">
        <f>Data_Completeness(LifeExpectancyData[[#This Row],[Life expectancy]:[Schooling]])</f>
        <v>0</v>
      </c>
    </row>
    <row r="2380" spans="1:23" x14ac:dyDescent="0.25">
      <c r="A2380" t="s">
        <v>613</v>
      </c>
      <c r="B2380">
        <v>2014</v>
      </c>
      <c r="C2380" t="s">
        <v>455</v>
      </c>
      <c r="D2380">
        <v>54.3</v>
      </c>
      <c r="E2380">
        <v>321</v>
      </c>
      <c r="F2380">
        <v>51</v>
      </c>
      <c r="G2380">
        <v>0.01</v>
      </c>
      <c r="H2380">
        <v>0</v>
      </c>
      <c r="I2380">
        <v>42</v>
      </c>
      <c r="J2380">
        <v>10229</v>
      </c>
      <c r="K2380">
        <v>23.8</v>
      </c>
      <c r="L2380">
        <v>80</v>
      </c>
      <c r="M2380">
        <v>47</v>
      </c>
      <c r="O2380">
        <v>42</v>
      </c>
      <c r="P2380">
        <v>0.8</v>
      </c>
      <c r="Q2380">
        <v>417.89143000000001</v>
      </c>
      <c r="S2380">
        <v>6.7</v>
      </c>
      <c r="T2380">
        <v>6.5</v>
      </c>
      <c r="W2380" t="b">
        <f>Data_Completeness(LifeExpectancyData[[#This Row],[Life expectancy]:[Schooling]])</f>
        <v>0</v>
      </c>
    </row>
    <row r="2381" spans="1:23" x14ac:dyDescent="0.25">
      <c r="A2381" t="s">
        <v>613</v>
      </c>
      <c r="B2381">
        <v>2013</v>
      </c>
      <c r="C2381" t="s">
        <v>455</v>
      </c>
      <c r="D2381">
        <v>54.2</v>
      </c>
      <c r="E2381">
        <v>318</v>
      </c>
      <c r="F2381">
        <v>51</v>
      </c>
      <c r="G2381">
        <v>0.01</v>
      </c>
      <c r="H2381">
        <v>0</v>
      </c>
      <c r="I2381">
        <v>42</v>
      </c>
      <c r="J2381">
        <v>3173</v>
      </c>
      <c r="K2381">
        <v>23.3</v>
      </c>
      <c r="L2381">
        <v>81</v>
      </c>
      <c r="M2381">
        <v>47</v>
      </c>
      <c r="O2381">
        <v>42</v>
      </c>
      <c r="P2381">
        <v>0.8</v>
      </c>
      <c r="Q2381">
        <v>47.5432354</v>
      </c>
      <c r="S2381">
        <v>6.8</v>
      </c>
      <c r="T2381">
        <v>6.6</v>
      </c>
      <c r="W2381" t="b">
        <f>Data_Completeness(LifeExpectancyData[[#This Row],[Life expectancy]:[Schooling]])</f>
        <v>0</v>
      </c>
    </row>
    <row r="2382" spans="1:23" x14ac:dyDescent="0.25">
      <c r="A2382" t="s">
        <v>613</v>
      </c>
      <c r="B2382">
        <v>2012</v>
      </c>
      <c r="C2382" t="s">
        <v>455</v>
      </c>
      <c r="D2382">
        <v>53.1</v>
      </c>
      <c r="E2382">
        <v>336</v>
      </c>
      <c r="F2382">
        <v>51</v>
      </c>
      <c r="G2382">
        <v>0.01</v>
      </c>
      <c r="H2382">
        <v>0</v>
      </c>
      <c r="J2382">
        <v>9983</v>
      </c>
      <c r="K2382">
        <v>22.9</v>
      </c>
      <c r="L2382">
        <v>82</v>
      </c>
      <c r="M2382">
        <v>47</v>
      </c>
      <c r="O2382">
        <v>42</v>
      </c>
      <c r="P2382">
        <v>0.8</v>
      </c>
      <c r="S2382">
        <v>6.8</v>
      </c>
      <c r="T2382">
        <v>6.7</v>
      </c>
      <c r="W2382" t="b">
        <f>Data_Completeness(LifeExpectancyData[[#This Row],[Life expectancy]:[Schooling]])</f>
        <v>0</v>
      </c>
    </row>
    <row r="2383" spans="1:23" x14ac:dyDescent="0.25">
      <c r="A2383" t="s">
        <v>613</v>
      </c>
      <c r="B2383">
        <v>2011</v>
      </c>
      <c r="C2383" t="s">
        <v>455</v>
      </c>
      <c r="D2383">
        <v>53.1</v>
      </c>
      <c r="E2383">
        <v>329</v>
      </c>
      <c r="F2383">
        <v>51</v>
      </c>
      <c r="G2383">
        <v>0.01</v>
      </c>
      <c r="H2383">
        <v>0</v>
      </c>
      <c r="J2383">
        <v>17298</v>
      </c>
      <c r="K2383">
        <v>22.4</v>
      </c>
      <c r="L2383">
        <v>82</v>
      </c>
      <c r="M2383">
        <v>49</v>
      </c>
      <c r="O2383">
        <v>41</v>
      </c>
      <c r="P2383">
        <v>0.8</v>
      </c>
      <c r="S2383">
        <v>6.9</v>
      </c>
      <c r="T2383">
        <v>6.7</v>
      </c>
      <c r="W2383" t="b">
        <f>Data_Completeness(LifeExpectancyData[[#This Row],[Life expectancy]:[Schooling]])</f>
        <v>0</v>
      </c>
    </row>
    <row r="2384" spans="1:23" x14ac:dyDescent="0.25">
      <c r="A2384" t="s">
        <v>613</v>
      </c>
      <c r="B2384">
        <v>2010</v>
      </c>
      <c r="C2384" t="s">
        <v>455</v>
      </c>
      <c r="D2384">
        <v>52.4</v>
      </c>
      <c r="E2384">
        <v>336</v>
      </c>
      <c r="F2384">
        <v>52</v>
      </c>
      <c r="G2384">
        <v>0.01</v>
      </c>
      <c r="H2384">
        <v>0</v>
      </c>
      <c r="J2384">
        <v>115</v>
      </c>
      <c r="K2384">
        <v>22</v>
      </c>
      <c r="L2384">
        <v>83</v>
      </c>
      <c r="M2384">
        <v>49</v>
      </c>
      <c r="O2384">
        <v>45</v>
      </c>
      <c r="P2384">
        <v>0.8</v>
      </c>
      <c r="S2384">
        <v>7</v>
      </c>
      <c r="T2384">
        <v>6.8</v>
      </c>
      <c r="W2384" t="b">
        <f>Data_Completeness(LifeExpectancyData[[#This Row],[Life expectancy]:[Schooling]])</f>
        <v>0</v>
      </c>
    </row>
    <row r="2385" spans="1:23" x14ac:dyDescent="0.25">
      <c r="A2385" t="s">
        <v>613</v>
      </c>
      <c r="B2385">
        <v>2009</v>
      </c>
      <c r="C2385" t="s">
        <v>455</v>
      </c>
      <c r="D2385">
        <v>52.2</v>
      </c>
      <c r="E2385">
        <v>335</v>
      </c>
      <c r="F2385">
        <v>52</v>
      </c>
      <c r="G2385">
        <v>0.01</v>
      </c>
      <c r="H2385">
        <v>0</v>
      </c>
      <c r="J2385">
        <v>13</v>
      </c>
      <c r="K2385">
        <v>21.5</v>
      </c>
      <c r="L2385">
        <v>84</v>
      </c>
      <c r="M2385">
        <v>41</v>
      </c>
      <c r="O2385">
        <v>42</v>
      </c>
      <c r="P2385">
        <v>0.8</v>
      </c>
      <c r="S2385">
        <v>7.1</v>
      </c>
      <c r="T2385">
        <v>6.9</v>
      </c>
      <c r="W2385" t="b">
        <f>Data_Completeness(LifeExpectancyData[[#This Row],[Life expectancy]:[Schooling]])</f>
        <v>0</v>
      </c>
    </row>
    <row r="2386" spans="1:23" x14ac:dyDescent="0.25">
      <c r="A2386" t="s">
        <v>613</v>
      </c>
      <c r="B2386">
        <v>2008</v>
      </c>
      <c r="C2386" t="s">
        <v>455</v>
      </c>
      <c r="D2386">
        <v>51.9</v>
      </c>
      <c r="E2386">
        <v>336</v>
      </c>
      <c r="F2386">
        <v>52</v>
      </c>
      <c r="G2386">
        <v>0.01</v>
      </c>
      <c r="H2386">
        <v>0</v>
      </c>
      <c r="J2386">
        <v>1081</v>
      </c>
      <c r="K2386">
        <v>21.1</v>
      </c>
      <c r="L2386">
        <v>84</v>
      </c>
      <c r="M2386">
        <v>4</v>
      </c>
      <c r="O2386">
        <v>31</v>
      </c>
      <c r="P2386">
        <v>0.9</v>
      </c>
      <c r="S2386">
        <v>7.2</v>
      </c>
      <c r="T2386">
        <v>7</v>
      </c>
      <c r="W2386" t="b">
        <f>Data_Completeness(LifeExpectancyData[[#This Row],[Life expectancy]:[Schooling]])</f>
        <v>0</v>
      </c>
    </row>
    <row r="2387" spans="1:23" x14ac:dyDescent="0.25">
      <c r="A2387" t="s">
        <v>613</v>
      </c>
      <c r="B2387">
        <v>2007</v>
      </c>
      <c r="C2387" t="s">
        <v>455</v>
      </c>
      <c r="D2387">
        <v>51.5</v>
      </c>
      <c r="E2387">
        <v>34</v>
      </c>
      <c r="F2387">
        <v>52</v>
      </c>
      <c r="G2387">
        <v>0.01</v>
      </c>
      <c r="H2387">
        <v>0</v>
      </c>
      <c r="J2387">
        <v>1149</v>
      </c>
      <c r="K2387">
        <v>2.7</v>
      </c>
      <c r="L2387">
        <v>84</v>
      </c>
      <c r="M2387">
        <v>4</v>
      </c>
      <c r="O2387">
        <v>4</v>
      </c>
      <c r="P2387">
        <v>0.9</v>
      </c>
      <c r="S2387">
        <v>7.3</v>
      </c>
      <c r="T2387">
        <v>7.1</v>
      </c>
      <c r="W2387" t="b">
        <f>Data_Completeness(LifeExpectancyData[[#This Row],[Life expectancy]:[Schooling]])</f>
        <v>0</v>
      </c>
    </row>
    <row r="2388" spans="1:23" x14ac:dyDescent="0.25">
      <c r="A2388" t="s">
        <v>613</v>
      </c>
      <c r="B2388">
        <v>2006</v>
      </c>
      <c r="C2388" t="s">
        <v>455</v>
      </c>
      <c r="D2388">
        <v>51.5</v>
      </c>
      <c r="E2388">
        <v>337</v>
      </c>
      <c r="F2388">
        <v>51</v>
      </c>
      <c r="G2388">
        <v>0.01</v>
      </c>
      <c r="H2388">
        <v>0</v>
      </c>
      <c r="J2388">
        <v>7</v>
      </c>
      <c r="K2388">
        <v>2.2000000000000002</v>
      </c>
      <c r="L2388">
        <v>83</v>
      </c>
      <c r="M2388">
        <v>26</v>
      </c>
      <c r="O2388">
        <v>26</v>
      </c>
      <c r="P2388">
        <v>0.9</v>
      </c>
      <c r="S2388">
        <v>7.4</v>
      </c>
      <c r="T2388">
        <v>7.2</v>
      </c>
      <c r="W2388" t="b">
        <f>Data_Completeness(LifeExpectancyData[[#This Row],[Life expectancy]:[Schooling]])</f>
        <v>0</v>
      </c>
    </row>
    <row r="2389" spans="1:23" x14ac:dyDescent="0.25">
      <c r="A2389" t="s">
        <v>613</v>
      </c>
      <c r="B2389">
        <v>2005</v>
      </c>
      <c r="C2389" t="s">
        <v>455</v>
      </c>
      <c r="D2389">
        <v>51.6</v>
      </c>
      <c r="E2389">
        <v>334</v>
      </c>
      <c r="F2389">
        <v>50</v>
      </c>
      <c r="G2389">
        <v>0.01</v>
      </c>
      <c r="H2389">
        <v>0</v>
      </c>
      <c r="J2389">
        <v>0</v>
      </c>
      <c r="K2389">
        <v>19.8</v>
      </c>
      <c r="L2389">
        <v>82</v>
      </c>
      <c r="M2389">
        <v>35</v>
      </c>
      <c r="O2389">
        <v>35</v>
      </c>
      <c r="P2389">
        <v>0.9</v>
      </c>
      <c r="S2389">
        <v>7.5</v>
      </c>
      <c r="T2389">
        <v>7.3</v>
      </c>
      <c r="W2389" t="b">
        <f>Data_Completeness(LifeExpectancyData[[#This Row],[Life expectancy]:[Schooling]])</f>
        <v>0</v>
      </c>
    </row>
    <row r="2390" spans="1:23" x14ac:dyDescent="0.25">
      <c r="A2390" t="s">
        <v>613</v>
      </c>
      <c r="B2390">
        <v>2004</v>
      </c>
      <c r="C2390" t="s">
        <v>455</v>
      </c>
      <c r="D2390">
        <v>51.2</v>
      </c>
      <c r="E2390">
        <v>341</v>
      </c>
      <c r="F2390">
        <v>49</v>
      </c>
      <c r="G2390">
        <v>0.01</v>
      </c>
      <c r="H2390">
        <v>0</v>
      </c>
      <c r="J2390">
        <v>12008</v>
      </c>
      <c r="K2390">
        <v>19.399999999999999</v>
      </c>
      <c r="L2390">
        <v>80</v>
      </c>
      <c r="M2390">
        <v>3</v>
      </c>
      <c r="O2390">
        <v>3</v>
      </c>
      <c r="P2390">
        <v>0.9</v>
      </c>
      <c r="S2390">
        <v>7.6</v>
      </c>
      <c r="T2390">
        <v>7.4</v>
      </c>
      <c r="W2390" t="b">
        <f>Data_Completeness(LifeExpectancyData[[#This Row],[Life expectancy]:[Schooling]])</f>
        <v>0</v>
      </c>
    </row>
    <row r="2391" spans="1:23" x14ac:dyDescent="0.25">
      <c r="A2391" t="s">
        <v>613</v>
      </c>
      <c r="B2391">
        <v>2003</v>
      </c>
      <c r="C2391" t="s">
        <v>455</v>
      </c>
      <c r="D2391">
        <v>51.1</v>
      </c>
      <c r="E2391">
        <v>344</v>
      </c>
      <c r="F2391">
        <v>48</v>
      </c>
      <c r="G2391">
        <v>0.01</v>
      </c>
      <c r="H2391">
        <v>0</v>
      </c>
      <c r="J2391">
        <v>8257</v>
      </c>
      <c r="K2391">
        <v>19</v>
      </c>
      <c r="L2391">
        <v>78</v>
      </c>
      <c r="M2391">
        <v>4</v>
      </c>
      <c r="O2391">
        <v>4</v>
      </c>
      <c r="P2391">
        <v>0.9</v>
      </c>
      <c r="S2391">
        <v>7.7</v>
      </c>
      <c r="T2391">
        <v>7.5</v>
      </c>
      <c r="W2391" t="b">
        <f>Data_Completeness(LifeExpectancyData[[#This Row],[Life expectancy]:[Schooling]])</f>
        <v>0</v>
      </c>
    </row>
    <row r="2392" spans="1:23" x14ac:dyDescent="0.25">
      <c r="A2392" t="s">
        <v>613</v>
      </c>
      <c r="B2392">
        <v>2002</v>
      </c>
      <c r="C2392" t="s">
        <v>455</v>
      </c>
      <c r="D2392">
        <v>58</v>
      </c>
      <c r="E2392">
        <v>348</v>
      </c>
      <c r="F2392">
        <v>47</v>
      </c>
      <c r="G2392">
        <v>0.01</v>
      </c>
      <c r="H2392">
        <v>0</v>
      </c>
      <c r="J2392">
        <v>9559</v>
      </c>
      <c r="K2392">
        <v>18.600000000000001</v>
      </c>
      <c r="L2392">
        <v>77</v>
      </c>
      <c r="M2392">
        <v>4</v>
      </c>
      <c r="O2392">
        <v>4</v>
      </c>
      <c r="P2392">
        <v>0.9</v>
      </c>
      <c r="S2392">
        <v>7.8</v>
      </c>
      <c r="T2392">
        <v>7.6</v>
      </c>
      <c r="W2392" t="b">
        <f>Data_Completeness(LifeExpectancyData[[#This Row],[Life expectancy]:[Schooling]])</f>
        <v>0</v>
      </c>
    </row>
    <row r="2393" spans="1:23" x14ac:dyDescent="0.25">
      <c r="A2393" t="s">
        <v>613</v>
      </c>
      <c r="B2393">
        <v>2001</v>
      </c>
      <c r="C2393" t="s">
        <v>455</v>
      </c>
      <c r="D2393">
        <v>57</v>
      </c>
      <c r="E2393">
        <v>352</v>
      </c>
      <c r="F2393">
        <v>46</v>
      </c>
      <c r="G2393">
        <v>0.01</v>
      </c>
      <c r="H2393">
        <v>0</v>
      </c>
      <c r="J2393">
        <v>3571</v>
      </c>
      <c r="K2393">
        <v>18.2</v>
      </c>
      <c r="L2393">
        <v>75</v>
      </c>
      <c r="M2393">
        <v>33</v>
      </c>
      <c r="O2393">
        <v>33</v>
      </c>
      <c r="P2393">
        <v>0.8</v>
      </c>
      <c r="S2393">
        <v>7.9</v>
      </c>
      <c r="T2393">
        <v>7.7</v>
      </c>
      <c r="W2393" t="b">
        <f>Data_Completeness(LifeExpectancyData[[#This Row],[Life expectancy]:[Schooling]])</f>
        <v>0</v>
      </c>
    </row>
    <row r="2394" spans="1:23" x14ac:dyDescent="0.25">
      <c r="A2394" t="s">
        <v>613</v>
      </c>
      <c r="B2394">
        <v>2000</v>
      </c>
      <c r="C2394" t="s">
        <v>455</v>
      </c>
      <c r="D2394">
        <v>55</v>
      </c>
      <c r="E2394">
        <v>355</v>
      </c>
      <c r="F2394">
        <v>45</v>
      </c>
      <c r="G2394">
        <v>0.01</v>
      </c>
      <c r="H2394">
        <v>0</v>
      </c>
      <c r="J2394">
        <v>3965</v>
      </c>
      <c r="K2394">
        <v>17.8</v>
      </c>
      <c r="L2394">
        <v>74</v>
      </c>
      <c r="M2394">
        <v>37</v>
      </c>
      <c r="O2394">
        <v>33</v>
      </c>
      <c r="P2394">
        <v>0.8</v>
      </c>
      <c r="S2394">
        <v>8</v>
      </c>
      <c r="T2394">
        <v>7.9</v>
      </c>
      <c r="W2394" t="b">
        <f>Data_Completeness(LifeExpectancyData[[#This Row],[Life expectancy]:[Schooling]])</f>
        <v>0</v>
      </c>
    </row>
    <row r="2395" spans="1:23" x14ac:dyDescent="0.25">
      <c r="A2395" t="s">
        <v>614</v>
      </c>
      <c r="B2395">
        <v>2015</v>
      </c>
      <c r="C2395" t="s">
        <v>455</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Data_Completeness(LifeExpectancyData[[#This Row],[Life expectancy]:[Schooling]])</f>
        <v>0</v>
      </c>
    </row>
    <row r="2396" spans="1:23" x14ac:dyDescent="0.25">
      <c r="A2396" t="s">
        <v>614</v>
      </c>
      <c r="B2396">
        <v>2014</v>
      </c>
      <c r="C2396" t="s">
        <v>455</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Data_Completeness(LifeExpectancyData[[#This Row],[Life expectancy]:[Schooling]])</f>
        <v>1</v>
      </c>
    </row>
    <row r="2397" spans="1:23" x14ac:dyDescent="0.25">
      <c r="A2397" t="s">
        <v>614</v>
      </c>
      <c r="B2397">
        <v>2013</v>
      </c>
      <c r="C2397" t="s">
        <v>455</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Data_Completeness(LifeExpectancyData[[#This Row],[Life expectancy]:[Schooling]])</f>
        <v>1</v>
      </c>
    </row>
    <row r="2398" spans="1:23" x14ac:dyDescent="0.25">
      <c r="A2398" t="s">
        <v>614</v>
      </c>
      <c r="B2398">
        <v>2012</v>
      </c>
      <c r="C2398" t="s">
        <v>455</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Data_Completeness(LifeExpectancyData[[#This Row],[Life expectancy]:[Schooling]])</f>
        <v>1</v>
      </c>
    </row>
    <row r="2399" spans="1:23" x14ac:dyDescent="0.25">
      <c r="A2399" t="s">
        <v>614</v>
      </c>
      <c r="B2399">
        <v>2011</v>
      </c>
      <c r="C2399" t="s">
        <v>455</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Data_Completeness(LifeExpectancyData[[#This Row],[Life expectancy]:[Schooling]])</f>
        <v>1</v>
      </c>
    </row>
    <row r="2400" spans="1:23" x14ac:dyDescent="0.25">
      <c r="A2400" t="s">
        <v>614</v>
      </c>
      <c r="B2400">
        <v>2010</v>
      </c>
      <c r="C2400" t="s">
        <v>455</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Data_Completeness(LifeExpectancyData[[#This Row],[Life expectancy]:[Schooling]])</f>
        <v>1</v>
      </c>
    </row>
    <row r="2401" spans="1:23" x14ac:dyDescent="0.25">
      <c r="A2401" t="s">
        <v>614</v>
      </c>
      <c r="B2401">
        <v>2009</v>
      </c>
      <c r="C2401" t="s">
        <v>455</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Data_Completeness(LifeExpectancyData[[#This Row],[Life expectancy]:[Schooling]])</f>
        <v>1</v>
      </c>
    </row>
    <row r="2402" spans="1:23" x14ac:dyDescent="0.25">
      <c r="A2402" t="s">
        <v>614</v>
      </c>
      <c r="B2402">
        <v>2008</v>
      </c>
      <c r="C2402" t="s">
        <v>455</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Data_Completeness(LifeExpectancyData[[#This Row],[Life expectancy]:[Schooling]])</f>
        <v>1</v>
      </c>
    </row>
    <row r="2403" spans="1:23" x14ac:dyDescent="0.25">
      <c r="A2403" t="s">
        <v>614</v>
      </c>
      <c r="B2403">
        <v>2007</v>
      </c>
      <c r="C2403" t="s">
        <v>455</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Data_Completeness(LifeExpectancyData[[#This Row],[Life expectancy]:[Schooling]])</f>
        <v>1</v>
      </c>
    </row>
    <row r="2404" spans="1:23" x14ac:dyDescent="0.25">
      <c r="A2404" t="s">
        <v>614</v>
      </c>
      <c r="B2404">
        <v>2006</v>
      </c>
      <c r="C2404" t="s">
        <v>455</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Data_Completeness(LifeExpectancyData[[#This Row],[Life expectancy]:[Schooling]])</f>
        <v>1</v>
      </c>
    </row>
    <row r="2405" spans="1:23" x14ac:dyDescent="0.25">
      <c r="A2405" t="s">
        <v>614</v>
      </c>
      <c r="B2405">
        <v>2005</v>
      </c>
      <c r="C2405" t="s">
        <v>455</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Data_Completeness(LifeExpectancyData[[#This Row],[Life expectancy]:[Schooling]])</f>
        <v>1</v>
      </c>
    </row>
    <row r="2406" spans="1:23" x14ac:dyDescent="0.25">
      <c r="A2406" t="s">
        <v>614</v>
      </c>
      <c r="B2406">
        <v>2004</v>
      </c>
      <c r="C2406" t="s">
        <v>455</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Data_Completeness(LifeExpectancyData[[#This Row],[Life expectancy]:[Schooling]])</f>
        <v>1</v>
      </c>
    </row>
    <row r="2407" spans="1:23" x14ac:dyDescent="0.25">
      <c r="A2407" t="s">
        <v>614</v>
      </c>
      <c r="B2407">
        <v>2003</v>
      </c>
      <c r="C2407" t="s">
        <v>455</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Data_Completeness(LifeExpectancyData[[#This Row],[Life expectancy]:[Schooling]])</f>
        <v>1</v>
      </c>
    </row>
    <row r="2408" spans="1:23" x14ac:dyDescent="0.25">
      <c r="A2408" t="s">
        <v>614</v>
      </c>
      <c r="B2408">
        <v>2002</v>
      </c>
      <c r="C2408" t="s">
        <v>455</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Data_Completeness(LifeExpectancyData[[#This Row],[Life expectancy]:[Schooling]])</f>
        <v>1</v>
      </c>
    </row>
    <row r="2409" spans="1:23" x14ac:dyDescent="0.25">
      <c r="A2409" t="s">
        <v>614</v>
      </c>
      <c r="B2409">
        <v>2001</v>
      </c>
      <c r="C2409" t="s">
        <v>455</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Data_Completeness(LifeExpectancyData[[#This Row],[Life expectancy]:[Schooling]])</f>
        <v>1</v>
      </c>
    </row>
    <row r="2410" spans="1:23" x14ac:dyDescent="0.25">
      <c r="A2410" t="s">
        <v>614</v>
      </c>
      <c r="B2410">
        <v>2000</v>
      </c>
      <c r="C2410" t="s">
        <v>455</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Data_Completeness(LifeExpectancyData[[#This Row],[Life expectancy]:[Schooling]])</f>
        <v>1</v>
      </c>
    </row>
    <row r="2411" spans="1:23" x14ac:dyDescent="0.25">
      <c r="A2411" t="s">
        <v>615</v>
      </c>
      <c r="B2411">
        <v>2015</v>
      </c>
      <c r="C2411" t="s">
        <v>455</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Data_Completeness(LifeExpectancyData[[#This Row],[Life expectancy]:[Schooling]])</f>
        <v>0</v>
      </c>
    </row>
    <row r="2412" spans="1:23" x14ac:dyDescent="0.25">
      <c r="A2412" t="s">
        <v>615</v>
      </c>
      <c r="B2412">
        <v>2014</v>
      </c>
      <c r="C2412" t="s">
        <v>455</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Data_Completeness(LifeExpectancyData[[#This Row],[Life expectancy]:[Schooling]])</f>
        <v>0</v>
      </c>
    </row>
    <row r="2413" spans="1:23" x14ac:dyDescent="0.25">
      <c r="A2413" t="s">
        <v>615</v>
      </c>
      <c r="B2413">
        <v>2013</v>
      </c>
      <c r="C2413" t="s">
        <v>455</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Data_Completeness(LifeExpectancyData[[#This Row],[Life expectancy]:[Schooling]])</f>
        <v>0</v>
      </c>
    </row>
    <row r="2414" spans="1:23" x14ac:dyDescent="0.25">
      <c r="A2414" t="s">
        <v>615</v>
      </c>
      <c r="B2414">
        <v>2012</v>
      </c>
      <c r="C2414" t="s">
        <v>455</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Data_Completeness(LifeExpectancyData[[#This Row],[Life expectancy]:[Schooling]])</f>
        <v>0</v>
      </c>
    </row>
    <row r="2415" spans="1:23" x14ac:dyDescent="0.25">
      <c r="A2415" t="s">
        <v>615</v>
      </c>
      <c r="B2415">
        <v>2011</v>
      </c>
      <c r="C2415" t="s">
        <v>455</v>
      </c>
      <c r="D2415">
        <v>55.4</v>
      </c>
      <c r="E2415">
        <v>355</v>
      </c>
      <c r="F2415">
        <v>27</v>
      </c>
      <c r="H2415">
        <v>0</v>
      </c>
      <c r="J2415">
        <v>1256</v>
      </c>
      <c r="L2415">
        <v>41</v>
      </c>
      <c r="M2415">
        <v>66</v>
      </c>
      <c r="O2415">
        <v>61</v>
      </c>
      <c r="P2415">
        <v>3.9</v>
      </c>
      <c r="Q2415">
        <v>176.97130000000001</v>
      </c>
      <c r="R2415">
        <v>1448857</v>
      </c>
      <c r="U2415">
        <v>0.42899999999999999</v>
      </c>
      <c r="V2415">
        <v>4.9000000000000004</v>
      </c>
      <c r="W2415" t="b">
        <f>Data_Completeness(LifeExpectancyData[[#This Row],[Life expectancy]:[Schooling]])</f>
        <v>0</v>
      </c>
    </row>
    <row r="2416" spans="1:23" x14ac:dyDescent="0.25">
      <c r="A2416" t="s">
        <v>615</v>
      </c>
      <c r="B2416">
        <v>2010</v>
      </c>
      <c r="C2416" t="s">
        <v>455</v>
      </c>
      <c r="D2416">
        <v>55</v>
      </c>
      <c r="E2416">
        <v>359</v>
      </c>
      <c r="F2416">
        <v>27</v>
      </c>
      <c r="H2416">
        <v>0</v>
      </c>
      <c r="J2416">
        <v>0</v>
      </c>
      <c r="L2416">
        <v>41</v>
      </c>
      <c r="P2416">
        <v>4</v>
      </c>
      <c r="Q2416">
        <v>1562.2393460000001</v>
      </c>
      <c r="R2416">
        <v>167192</v>
      </c>
      <c r="U2416">
        <v>0</v>
      </c>
      <c r="V2416">
        <v>0</v>
      </c>
      <c r="W2416" t="b">
        <f>Data_Completeness(LifeExpectancyData[[#This Row],[Life expectancy]:[Schooling]])</f>
        <v>0</v>
      </c>
    </row>
    <row r="2417" spans="1:23" x14ac:dyDescent="0.25">
      <c r="A2417" t="s">
        <v>615</v>
      </c>
      <c r="B2417">
        <v>2009</v>
      </c>
      <c r="C2417" t="s">
        <v>455</v>
      </c>
      <c r="D2417">
        <v>54.3</v>
      </c>
      <c r="E2417">
        <v>369</v>
      </c>
      <c r="F2417">
        <v>27</v>
      </c>
      <c r="H2417">
        <v>0</v>
      </c>
      <c r="J2417">
        <v>0</v>
      </c>
      <c r="L2417">
        <v>42</v>
      </c>
      <c r="P2417">
        <v>4.2</v>
      </c>
      <c r="Q2417">
        <v>1264.78998</v>
      </c>
      <c r="R2417">
        <v>967667</v>
      </c>
      <c r="U2417">
        <v>0</v>
      </c>
      <c r="V2417">
        <v>0</v>
      </c>
      <c r="W2417" t="b">
        <f>Data_Completeness(LifeExpectancyData[[#This Row],[Life expectancy]:[Schooling]])</f>
        <v>0</v>
      </c>
    </row>
    <row r="2418" spans="1:23" x14ac:dyDescent="0.25">
      <c r="A2418" t="s">
        <v>615</v>
      </c>
      <c r="B2418">
        <v>2008</v>
      </c>
      <c r="C2418" t="s">
        <v>455</v>
      </c>
      <c r="D2418">
        <v>53.6</v>
      </c>
      <c r="E2418">
        <v>377</v>
      </c>
      <c r="F2418">
        <v>27</v>
      </c>
      <c r="H2418">
        <v>0</v>
      </c>
      <c r="J2418">
        <v>0</v>
      </c>
      <c r="L2418">
        <v>42</v>
      </c>
      <c r="P2418">
        <v>4.2</v>
      </c>
      <c r="Q2418">
        <v>1678.7118620000001</v>
      </c>
      <c r="R2418">
        <v>9263136</v>
      </c>
      <c r="U2418">
        <v>0</v>
      </c>
      <c r="V2418">
        <v>0</v>
      </c>
      <c r="W2418" t="b">
        <f>Data_Completeness(LifeExpectancyData[[#This Row],[Life expectancy]:[Schooling]])</f>
        <v>0</v>
      </c>
    </row>
    <row r="2419" spans="1:23" x14ac:dyDescent="0.25">
      <c r="A2419" t="s">
        <v>615</v>
      </c>
      <c r="B2419">
        <v>2007</v>
      </c>
      <c r="C2419" t="s">
        <v>455</v>
      </c>
      <c r="D2419">
        <v>53.1</v>
      </c>
      <c r="E2419">
        <v>381</v>
      </c>
      <c r="F2419">
        <v>27</v>
      </c>
      <c r="H2419">
        <v>0</v>
      </c>
      <c r="J2419">
        <v>0</v>
      </c>
      <c r="L2419">
        <v>43</v>
      </c>
      <c r="P2419">
        <v>4.2</v>
      </c>
      <c r="R2419">
        <v>88568</v>
      </c>
      <c r="U2419">
        <v>0</v>
      </c>
      <c r="V2419">
        <v>0</v>
      </c>
      <c r="W2419" t="b">
        <f>Data_Completeness(LifeExpectancyData[[#This Row],[Life expectancy]:[Schooling]])</f>
        <v>0</v>
      </c>
    </row>
    <row r="2420" spans="1:23" x14ac:dyDescent="0.25">
      <c r="A2420" t="s">
        <v>615</v>
      </c>
      <c r="B2420">
        <v>2006</v>
      </c>
      <c r="C2420" t="s">
        <v>455</v>
      </c>
      <c r="D2420">
        <v>52.5</v>
      </c>
      <c r="E2420">
        <v>383</v>
      </c>
      <c r="F2420">
        <v>28</v>
      </c>
      <c r="H2420">
        <v>0</v>
      </c>
      <c r="J2420">
        <v>0</v>
      </c>
      <c r="L2420">
        <v>43</v>
      </c>
      <c r="P2420">
        <v>4.0999999999999996</v>
      </c>
      <c r="R2420">
        <v>8468152</v>
      </c>
      <c r="U2420">
        <v>0</v>
      </c>
      <c r="V2420">
        <v>0</v>
      </c>
      <c r="W2420" t="b">
        <f>Data_Completeness(LifeExpectancyData[[#This Row],[Life expectancy]:[Schooling]])</f>
        <v>0</v>
      </c>
    </row>
    <row r="2421" spans="1:23" x14ac:dyDescent="0.25">
      <c r="A2421" t="s">
        <v>615</v>
      </c>
      <c r="B2421">
        <v>2005</v>
      </c>
      <c r="C2421" t="s">
        <v>455</v>
      </c>
      <c r="D2421">
        <v>51.9</v>
      </c>
      <c r="E2421">
        <v>383</v>
      </c>
      <c r="F2421">
        <v>28</v>
      </c>
      <c r="H2421">
        <v>0</v>
      </c>
      <c r="J2421">
        <v>0</v>
      </c>
      <c r="L2421">
        <v>44</v>
      </c>
      <c r="P2421">
        <v>3.9</v>
      </c>
      <c r="R2421">
        <v>818877</v>
      </c>
      <c r="U2421">
        <v>0</v>
      </c>
      <c r="V2421">
        <v>0</v>
      </c>
      <c r="W2421" t="b">
        <f>Data_Completeness(LifeExpectancyData[[#This Row],[Life expectancy]:[Schooling]])</f>
        <v>0</v>
      </c>
    </row>
    <row r="2422" spans="1:23" x14ac:dyDescent="0.25">
      <c r="A2422" t="s">
        <v>615</v>
      </c>
      <c r="B2422">
        <v>2004</v>
      </c>
      <c r="C2422" t="s">
        <v>455</v>
      </c>
      <c r="D2422">
        <v>51.4</v>
      </c>
      <c r="E2422">
        <v>383</v>
      </c>
      <c r="F2422">
        <v>29</v>
      </c>
      <c r="H2422">
        <v>0</v>
      </c>
      <c r="J2422">
        <v>0</v>
      </c>
      <c r="L2422">
        <v>45</v>
      </c>
      <c r="P2422">
        <v>3.8</v>
      </c>
      <c r="R2422">
        <v>7787655</v>
      </c>
      <c r="U2422">
        <v>0</v>
      </c>
      <c r="V2422">
        <v>0</v>
      </c>
      <c r="W2422" t="b">
        <f>Data_Completeness(LifeExpectancyData[[#This Row],[Life expectancy]:[Schooling]])</f>
        <v>0</v>
      </c>
    </row>
    <row r="2423" spans="1:23" x14ac:dyDescent="0.25">
      <c r="A2423" t="s">
        <v>615</v>
      </c>
      <c r="B2423">
        <v>2003</v>
      </c>
      <c r="C2423" t="s">
        <v>455</v>
      </c>
      <c r="D2423">
        <v>58</v>
      </c>
      <c r="E2423">
        <v>383</v>
      </c>
      <c r="F2423">
        <v>29</v>
      </c>
      <c r="H2423">
        <v>0</v>
      </c>
      <c r="J2423">
        <v>0</v>
      </c>
      <c r="L2423">
        <v>46</v>
      </c>
      <c r="P2423">
        <v>3.5</v>
      </c>
      <c r="R2423">
        <v>751642</v>
      </c>
      <c r="U2423">
        <v>0</v>
      </c>
      <c r="V2423">
        <v>0</v>
      </c>
      <c r="W2423" t="b">
        <f>Data_Completeness(LifeExpectancyData[[#This Row],[Life expectancy]:[Schooling]])</f>
        <v>0</v>
      </c>
    </row>
    <row r="2424" spans="1:23" x14ac:dyDescent="0.25">
      <c r="A2424" t="s">
        <v>615</v>
      </c>
      <c r="B2424">
        <v>2002</v>
      </c>
      <c r="C2424" t="s">
        <v>455</v>
      </c>
      <c r="D2424">
        <v>52</v>
      </c>
      <c r="E2424">
        <v>382</v>
      </c>
      <c r="F2424">
        <v>30</v>
      </c>
      <c r="H2424">
        <v>0</v>
      </c>
      <c r="J2424">
        <v>0</v>
      </c>
      <c r="L2424">
        <v>48</v>
      </c>
      <c r="P2424">
        <v>3.3</v>
      </c>
      <c r="R2424">
        <v>7237276</v>
      </c>
      <c r="U2424">
        <v>0</v>
      </c>
      <c r="V2424">
        <v>0</v>
      </c>
      <c r="W2424" t="b">
        <f>Data_Completeness(LifeExpectancyData[[#This Row],[Life expectancy]:[Schooling]])</f>
        <v>0</v>
      </c>
    </row>
    <row r="2425" spans="1:23" x14ac:dyDescent="0.25">
      <c r="A2425" t="s">
        <v>615</v>
      </c>
      <c r="B2425">
        <v>2001</v>
      </c>
      <c r="C2425" t="s">
        <v>455</v>
      </c>
      <c r="D2425">
        <v>49.6</v>
      </c>
      <c r="E2425">
        <v>381</v>
      </c>
      <c r="F2425">
        <v>30</v>
      </c>
      <c r="H2425">
        <v>0</v>
      </c>
      <c r="J2425">
        <v>0</v>
      </c>
      <c r="L2425">
        <v>49</v>
      </c>
      <c r="P2425">
        <v>3</v>
      </c>
      <c r="R2425">
        <v>6974442</v>
      </c>
      <c r="U2425">
        <v>0</v>
      </c>
      <c r="V2425">
        <v>0</v>
      </c>
      <c r="W2425" t="b">
        <f>Data_Completeness(LifeExpectancyData[[#This Row],[Life expectancy]:[Schooling]])</f>
        <v>0</v>
      </c>
    </row>
    <row r="2426" spans="1:23" x14ac:dyDescent="0.25">
      <c r="A2426" t="s">
        <v>615</v>
      </c>
      <c r="B2426">
        <v>2000</v>
      </c>
      <c r="C2426" t="s">
        <v>455</v>
      </c>
      <c r="D2426">
        <v>48.9</v>
      </c>
      <c r="E2426">
        <v>38</v>
      </c>
      <c r="F2426">
        <v>31</v>
      </c>
      <c r="H2426">
        <v>0</v>
      </c>
      <c r="J2426">
        <v>0</v>
      </c>
      <c r="L2426">
        <v>50</v>
      </c>
      <c r="P2426">
        <v>2.7</v>
      </c>
      <c r="R2426">
        <v>67656</v>
      </c>
      <c r="U2426">
        <v>0</v>
      </c>
      <c r="V2426">
        <v>0</v>
      </c>
      <c r="W2426" t="b">
        <f>Data_Completeness(LifeExpectancyData[[#This Row],[Life expectancy]:[Schooling]])</f>
        <v>0</v>
      </c>
    </row>
    <row r="2427" spans="1:23" x14ac:dyDescent="0.25">
      <c r="A2427" t="s">
        <v>616</v>
      </c>
      <c r="B2427">
        <v>2015</v>
      </c>
      <c r="C2427" t="s">
        <v>463</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Data_Completeness(LifeExpectancyData[[#This Row],[Life expectancy]:[Schooling]])</f>
        <v>0</v>
      </c>
    </row>
    <row r="2428" spans="1:23" x14ac:dyDescent="0.25">
      <c r="A2428" t="s">
        <v>616</v>
      </c>
      <c r="B2428">
        <v>2014</v>
      </c>
      <c r="C2428" t="s">
        <v>463</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Data_Completeness(LifeExpectancyData[[#This Row],[Life expectancy]:[Schooling]])</f>
        <v>1</v>
      </c>
    </row>
    <row r="2429" spans="1:23" x14ac:dyDescent="0.25">
      <c r="A2429" t="s">
        <v>616</v>
      </c>
      <c r="B2429">
        <v>2013</v>
      </c>
      <c r="C2429" t="s">
        <v>463</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Data_Completeness(LifeExpectancyData[[#This Row],[Life expectancy]:[Schooling]])</f>
        <v>1</v>
      </c>
    </row>
    <row r="2430" spans="1:23" x14ac:dyDescent="0.25">
      <c r="A2430" t="s">
        <v>616</v>
      </c>
      <c r="B2430">
        <v>2012</v>
      </c>
      <c r="C2430" t="s">
        <v>463</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Data_Completeness(LifeExpectancyData[[#This Row],[Life expectancy]:[Schooling]])</f>
        <v>1</v>
      </c>
    </row>
    <row r="2431" spans="1:23" x14ac:dyDescent="0.25">
      <c r="A2431" t="s">
        <v>616</v>
      </c>
      <c r="B2431">
        <v>2011</v>
      </c>
      <c r="C2431" t="s">
        <v>463</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Data_Completeness(LifeExpectancyData[[#This Row],[Life expectancy]:[Schooling]])</f>
        <v>1</v>
      </c>
    </row>
    <row r="2432" spans="1:23" x14ac:dyDescent="0.25">
      <c r="A2432" t="s">
        <v>616</v>
      </c>
      <c r="B2432">
        <v>2010</v>
      </c>
      <c r="C2432" t="s">
        <v>463</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Data_Completeness(LifeExpectancyData[[#This Row],[Life expectancy]:[Schooling]])</f>
        <v>1</v>
      </c>
    </row>
    <row r="2433" spans="1:23" x14ac:dyDescent="0.25">
      <c r="A2433" t="s">
        <v>616</v>
      </c>
      <c r="B2433">
        <v>2009</v>
      </c>
      <c r="C2433" t="s">
        <v>463</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Data_Completeness(LifeExpectancyData[[#This Row],[Life expectancy]:[Schooling]])</f>
        <v>1</v>
      </c>
    </row>
    <row r="2434" spans="1:23" x14ac:dyDescent="0.25">
      <c r="A2434" t="s">
        <v>616</v>
      </c>
      <c r="B2434">
        <v>2008</v>
      </c>
      <c r="C2434" t="s">
        <v>463</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Data_Completeness(LifeExpectancyData[[#This Row],[Life expectancy]:[Schooling]])</f>
        <v>1</v>
      </c>
    </row>
    <row r="2435" spans="1:23" x14ac:dyDescent="0.25">
      <c r="A2435" t="s">
        <v>616</v>
      </c>
      <c r="B2435">
        <v>2007</v>
      </c>
      <c r="C2435" t="s">
        <v>463</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Data_Completeness(LifeExpectancyData[[#This Row],[Life expectancy]:[Schooling]])</f>
        <v>1</v>
      </c>
    </row>
    <row r="2436" spans="1:23" x14ac:dyDescent="0.25">
      <c r="A2436" t="s">
        <v>616</v>
      </c>
      <c r="B2436">
        <v>2006</v>
      </c>
      <c r="C2436" t="s">
        <v>463</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Data_Completeness(LifeExpectancyData[[#This Row],[Life expectancy]:[Schooling]])</f>
        <v>1</v>
      </c>
    </row>
    <row r="2437" spans="1:23" x14ac:dyDescent="0.25">
      <c r="A2437" t="s">
        <v>616</v>
      </c>
      <c r="B2437">
        <v>2005</v>
      </c>
      <c r="C2437" t="s">
        <v>463</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Data_Completeness(LifeExpectancyData[[#This Row],[Life expectancy]:[Schooling]])</f>
        <v>1</v>
      </c>
    </row>
    <row r="2438" spans="1:23" x14ac:dyDescent="0.25">
      <c r="A2438" t="s">
        <v>616</v>
      </c>
      <c r="B2438">
        <v>2004</v>
      </c>
      <c r="C2438" t="s">
        <v>463</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Data_Completeness(LifeExpectancyData[[#This Row],[Life expectancy]:[Schooling]])</f>
        <v>1</v>
      </c>
    </row>
    <row r="2439" spans="1:23" x14ac:dyDescent="0.25">
      <c r="A2439" t="s">
        <v>616</v>
      </c>
      <c r="B2439">
        <v>2003</v>
      </c>
      <c r="C2439" t="s">
        <v>463</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Data_Completeness(LifeExpectancyData[[#This Row],[Life expectancy]:[Schooling]])</f>
        <v>1</v>
      </c>
    </row>
    <row r="2440" spans="1:23" x14ac:dyDescent="0.25">
      <c r="A2440" t="s">
        <v>616</v>
      </c>
      <c r="B2440">
        <v>2002</v>
      </c>
      <c r="C2440" t="s">
        <v>463</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Data_Completeness(LifeExpectancyData[[#This Row],[Life expectancy]:[Schooling]])</f>
        <v>1</v>
      </c>
    </row>
    <row r="2441" spans="1:23" x14ac:dyDescent="0.25">
      <c r="A2441" t="s">
        <v>616</v>
      </c>
      <c r="B2441">
        <v>2001</v>
      </c>
      <c r="C2441" t="s">
        <v>463</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Data_Completeness(LifeExpectancyData[[#This Row],[Life expectancy]:[Schooling]])</f>
        <v>1</v>
      </c>
    </row>
    <row r="2442" spans="1:23" x14ac:dyDescent="0.25">
      <c r="A2442" t="s">
        <v>616</v>
      </c>
      <c r="B2442">
        <v>2000</v>
      </c>
      <c r="C2442" t="s">
        <v>463</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Data_Completeness(LifeExpectancyData[[#This Row],[Life expectancy]:[Schooling]])</f>
        <v>1</v>
      </c>
    </row>
    <row r="2443" spans="1:23" x14ac:dyDescent="0.25">
      <c r="A2443" t="s">
        <v>617</v>
      </c>
      <c r="B2443">
        <v>2015</v>
      </c>
      <c r="C2443" t="s">
        <v>455</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Data_Completeness(LifeExpectancyData[[#This Row],[Life expectancy]:[Schooling]])</f>
        <v>0</v>
      </c>
    </row>
    <row r="2444" spans="1:23" x14ac:dyDescent="0.25">
      <c r="A2444" t="s">
        <v>617</v>
      </c>
      <c r="B2444">
        <v>2014</v>
      </c>
      <c r="C2444" t="s">
        <v>455</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Data_Completeness(LifeExpectancyData[[#This Row],[Life expectancy]:[Schooling]])</f>
        <v>1</v>
      </c>
    </row>
    <row r="2445" spans="1:23" x14ac:dyDescent="0.25">
      <c r="A2445" t="s">
        <v>617</v>
      </c>
      <c r="B2445">
        <v>2013</v>
      </c>
      <c r="C2445" t="s">
        <v>455</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Data_Completeness(LifeExpectancyData[[#This Row],[Life expectancy]:[Schooling]])</f>
        <v>1</v>
      </c>
    </row>
    <row r="2446" spans="1:23" x14ac:dyDescent="0.25">
      <c r="A2446" t="s">
        <v>617</v>
      </c>
      <c r="B2446">
        <v>2012</v>
      </c>
      <c r="C2446" t="s">
        <v>455</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Data_Completeness(LifeExpectancyData[[#This Row],[Life expectancy]:[Schooling]])</f>
        <v>1</v>
      </c>
    </row>
    <row r="2447" spans="1:23" x14ac:dyDescent="0.25">
      <c r="A2447" t="s">
        <v>617</v>
      </c>
      <c r="B2447">
        <v>2011</v>
      </c>
      <c r="C2447" t="s">
        <v>455</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Data_Completeness(LifeExpectancyData[[#This Row],[Life expectancy]:[Schooling]])</f>
        <v>1</v>
      </c>
    </row>
    <row r="2448" spans="1:23" x14ac:dyDescent="0.25">
      <c r="A2448" t="s">
        <v>617</v>
      </c>
      <c r="B2448">
        <v>2010</v>
      </c>
      <c r="C2448" t="s">
        <v>455</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Data_Completeness(LifeExpectancyData[[#This Row],[Life expectancy]:[Schooling]])</f>
        <v>1</v>
      </c>
    </row>
    <row r="2449" spans="1:23" x14ac:dyDescent="0.25">
      <c r="A2449" t="s">
        <v>617</v>
      </c>
      <c r="B2449">
        <v>2009</v>
      </c>
      <c r="C2449" t="s">
        <v>455</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Data_Completeness(LifeExpectancyData[[#This Row],[Life expectancy]:[Schooling]])</f>
        <v>1</v>
      </c>
    </row>
    <row r="2450" spans="1:23" x14ac:dyDescent="0.25">
      <c r="A2450" t="s">
        <v>617</v>
      </c>
      <c r="B2450">
        <v>2008</v>
      </c>
      <c r="C2450" t="s">
        <v>455</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Data_Completeness(LifeExpectancyData[[#This Row],[Life expectancy]:[Schooling]])</f>
        <v>1</v>
      </c>
    </row>
    <row r="2451" spans="1:23" x14ac:dyDescent="0.25">
      <c r="A2451" t="s">
        <v>617</v>
      </c>
      <c r="B2451">
        <v>2007</v>
      </c>
      <c r="C2451" t="s">
        <v>455</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Data_Completeness(LifeExpectancyData[[#This Row],[Life expectancy]:[Schooling]])</f>
        <v>1</v>
      </c>
    </row>
    <row r="2452" spans="1:23" x14ac:dyDescent="0.25">
      <c r="A2452" t="s">
        <v>617</v>
      </c>
      <c r="B2452">
        <v>2006</v>
      </c>
      <c r="C2452" t="s">
        <v>455</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Data_Completeness(LifeExpectancyData[[#This Row],[Life expectancy]:[Schooling]])</f>
        <v>1</v>
      </c>
    </row>
    <row r="2453" spans="1:23" x14ac:dyDescent="0.25">
      <c r="A2453" t="s">
        <v>617</v>
      </c>
      <c r="B2453">
        <v>2005</v>
      </c>
      <c r="C2453" t="s">
        <v>455</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Data_Completeness(LifeExpectancyData[[#This Row],[Life expectancy]:[Schooling]])</f>
        <v>1</v>
      </c>
    </row>
    <row r="2454" spans="1:23" x14ac:dyDescent="0.25">
      <c r="A2454" t="s">
        <v>617</v>
      </c>
      <c r="B2454">
        <v>2004</v>
      </c>
      <c r="C2454" t="s">
        <v>455</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Data_Completeness(LifeExpectancyData[[#This Row],[Life expectancy]:[Schooling]])</f>
        <v>1</v>
      </c>
    </row>
    <row r="2455" spans="1:23" x14ac:dyDescent="0.25">
      <c r="A2455" t="s">
        <v>617</v>
      </c>
      <c r="B2455">
        <v>2003</v>
      </c>
      <c r="C2455" t="s">
        <v>455</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Data_Completeness(LifeExpectancyData[[#This Row],[Life expectancy]:[Schooling]])</f>
        <v>1</v>
      </c>
    </row>
    <row r="2456" spans="1:23" x14ac:dyDescent="0.25">
      <c r="A2456" t="s">
        <v>617</v>
      </c>
      <c r="B2456">
        <v>2002</v>
      </c>
      <c r="C2456" t="s">
        <v>455</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Data_Completeness(LifeExpectancyData[[#This Row],[Life expectancy]:[Schooling]])</f>
        <v>0</v>
      </c>
    </row>
    <row r="2457" spans="1:23" x14ac:dyDescent="0.25">
      <c r="A2457" t="s">
        <v>617</v>
      </c>
      <c r="B2457">
        <v>2001</v>
      </c>
      <c r="C2457" t="s">
        <v>455</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Data_Completeness(LifeExpectancyData[[#This Row],[Life expectancy]:[Schooling]])</f>
        <v>0</v>
      </c>
    </row>
    <row r="2458" spans="1:23" x14ac:dyDescent="0.25">
      <c r="A2458" t="s">
        <v>617</v>
      </c>
      <c r="B2458">
        <v>2000</v>
      </c>
      <c r="C2458" t="s">
        <v>455</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Data_Completeness(LifeExpectancyData[[#This Row],[Life expectancy]:[Schooling]])</f>
        <v>0</v>
      </c>
    </row>
    <row r="2459" spans="1:23" x14ac:dyDescent="0.25">
      <c r="A2459" t="s">
        <v>618</v>
      </c>
      <c r="B2459">
        <v>2015</v>
      </c>
      <c r="C2459" t="s">
        <v>455</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Data_Completeness(LifeExpectancyData[[#This Row],[Life expectancy]:[Schooling]])</f>
        <v>0</v>
      </c>
    </row>
    <row r="2460" spans="1:23" x14ac:dyDescent="0.25">
      <c r="A2460" t="s">
        <v>618</v>
      </c>
      <c r="B2460">
        <v>2014</v>
      </c>
      <c r="C2460" t="s">
        <v>455</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Data_Completeness(LifeExpectancyData[[#This Row],[Life expectancy]:[Schooling]])</f>
        <v>0</v>
      </c>
    </row>
    <row r="2461" spans="1:23" x14ac:dyDescent="0.25">
      <c r="A2461" t="s">
        <v>618</v>
      </c>
      <c r="B2461">
        <v>2013</v>
      </c>
      <c r="C2461" t="s">
        <v>455</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Data_Completeness(LifeExpectancyData[[#This Row],[Life expectancy]:[Schooling]])</f>
        <v>0</v>
      </c>
    </row>
    <row r="2462" spans="1:23" x14ac:dyDescent="0.25">
      <c r="A2462" t="s">
        <v>618</v>
      </c>
      <c r="B2462">
        <v>2012</v>
      </c>
      <c r="C2462" t="s">
        <v>455</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Data_Completeness(LifeExpectancyData[[#This Row],[Life expectancy]:[Schooling]])</f>
        <v>0</v>
      </c>
    </row>
    <row r="2463" spans="1:23" x14ac:dyDescent="0.25">
      <c r="A2463" t="s">
        <v>618</v>
      </c>
      <c r="B2463">
        <v>2011</v>
      </c>
      <c r="C2463" t="s">
        <v>455</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Data_Completeness(LifeExpectancyData[[#This Row],[Life expectancy]:[Schooling]])</f>
        <v>0</v>
      </c>
    </row>
    <row r="2464" spans="1:23" x14ac:dyDescent="0.25">
      <c r="A2464" t="s">
        <v>618</v>
      </c>
      <c r="B2464">
        <v>2010</v>
      </c>
      <c r="C2464" t="s">
        <v>455</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Data_Completeness(LifeExpectancyData[[#This Row],[Life expectancy]:[Schooling]])</f>
        <v>0</v>
      </c>
    </row>
    <row r="2465" spans="1:23" x14ac:dyDescent="0.25">
      <c r="A2465" t="s">
        <v>618</v>
      </c>
      <c r="B2465">
        <v>2009</v>
      </c>
      <c r="C2465" t="s">
        <v>455</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Data_Completeness(LifeExpectancyData[[#This Row],[Life expectancy]:[Schooling]])</f>
        <v>0</v>
      </c>
    </row>
    <row r="2466" spans="1:23" x14ac:dyDescent="0.25">
      <c r="A2466" t="s">
        <v>618</v>
      </c>
      <c r="B2466">
        <v>2008</v>
      </c>
      <c r="C2466" t="s">
        <v>455</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Data_Completeness(LifeExpectancyData[[#This Row],[Life expectancy]:[Schooling]])</f>
        <v>0</v>
      </c>
    </row>
    <row r="2467" spans="1:23" x14ac:dyDescent="0.25">
      <c r="A2467" t="s">
        <v>618</v>
      </c>
      <c r="B2467">
        <v>2007</v>
      </c>
      <c r="C2467" t="s">
        <v>455</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Data_Completeness(LifeExpectancyData[[#This Row],[Life expectancy]:[Schooling]])</f>
        <v>0</v>
      </c>
    </row>
    <row r="2468" spans="1:23" x14ac:dyDescent="0.25">
      <c r="A2468" t="s">
        <v>618</v>
      </c>
      <c r="B2468">
        <v>2006</v>
      </c>
      <c r="C2468" t="s">
        <v>455</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Data_Completeness(LifeExpectancyData[[#This Row],[Life expectancy]:[Schooling]])</f>
        <v>0</v>
      </c>
    </row>
    <row r="2469" spans="1:23" x14ac:dyDescent="0.25">
      <c r="A2469" t="s">
        <v>618</v>
      </c>
      <c r="B2469">
        <v>2005</v>
      </c>
      <c r="C2469" t="s">
        <v>455</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Data_Completeness(LifeExpectancyData[[#This Row],[Life expectancy]:[Schooling]])</f>
        <v>0</v>
      </c>
    </row>
    <row r="2470" spans="1:23" x14ac:dyDescent="0.25">
      <c r="A2470" t="s">
        <v>618</v>
      </c>
      <c r="B2470">
        <v>2004</v>
      </c>
      <c r="C2470" t="s">
        <v>455</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Data_Completeness(LifeExpectancyData[[#This Row],[Life expectancy]:[Schooling]])</f>
        <v>0</v>
      </c>
    </row>
    <row r="2471" spans="1:23" x14ac:dyDescent="0.25">
      <c r="A2471" t="s">
        <v>618</v>
      </c>
      <c r="B2471">
        <v>2003</v>
      </c>
      <c r="C2471" t="s">
        <v>455</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Data_Completeness(LifeExpectancyData[[#This Row],[Life expectancy]:[Schooling]])</f>
        <v>0</v>
      </c>
    </row>
    <row r="2472" spans="1:23" x14ac:dyDescent="0.25">
      <c r="A2472" t="s">
        <v>618</v>
      </c>
      <c r="B2472">
        <v>2002</v>
      </c>
      <c r="C2472" t="s">
        <v>455</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Data_Completeness(LifeExpectancyData[[#This Row],[Life expectancy]:[Schooling]])</f>
        <v>0</v>
      </c>
    </row>
    <row r="2473" spans="1:23" x14ac:dyDescent="0.25">
      <c r="A2473" t="s">
        <v>618</v>
      </c>
      <c r="B2473">
        <v>2001</v>
      </c>
      <c r="C2473" t="s">
        <v>455</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Data_Completeness(LifeExpectancyData[[#This Row],[Life expectancy]:[Schooling]])</f>
        <v>0</v>
      </c>
    </row>
    <row r="2474" spans="1:23" x14ac:dyDescent="0.25">
      <c r="A2474" t="s">
        <v>618</v>
      </c>
      <c r="B2474">
        <v>2000</v>
      </c>
      <c r="C2474" t="s">
        <v>455</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Data_Completeness(LifeExpectancyData[[#This Row],[Life expectancy]:[Schooling]])</f>
        <v>0</v>
      </c>
    </row>
    <row r="2475" spans="1:23" x14ac:dyDescent="0.25">
      <c r="A2475" t="s">
        <v>619</v>
      </c>
      <c r="B2475">
        <v>2015</v>
      </c>
      <c r="C2475" t="s">
        <v>455</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Data_Completeness(LifeExpectancyData[[#This Row],[Life expectancy]:[Schooling]])</f>
        <v>0</v>
      </c>
    </row>
    <row r="2476" spans="1:23" x14ac:dyDescent="0.25">
      <c r="A2476" t="s">
        <v>619</v>
      </c>
      <c r="B2476">
        <v>2014</v>
      </c>
      <c r="C2476" t="s">
        <v>455</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Data_Completeness(LifeExpectancyData[[#This Row],[Life expectancy]:[Schooling]])</f>
        <v>1</v>
      </c>
    </row>
    <row r="2477" spans="1:23" x14ac:dyDescent="0.25">
      <c r="A2477" t="s">
        <v>619</v>
      </c>
      <c r="B2477">
        <v>2013</v>
      </c>
      <c r="C2477" t="s">
        <v>455</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Data_Completeness(LifeExpectancyData[[#This Row],[Life expectancy]:[Schooling]])</f>
        <v>1</v>
      </c>
    </row>
    <row r="2478" spans="1:23" x14ac:dyDescent="0.25">
      <c r="A2478" t="s">
        <v>619</v>
      </c>
      <c r="B2478">
        <v>2012</v>
      </c>
      <c r="C2478" t="s">
        <v>455</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Data_Completeness(LifeExpectancyData[[#This Row],[Life expectancy]:[Schooling]])</f>
        <v>1</v>
      </c>
    </row>
    <row r="2479" spans="1:23" x14ac:dyDescent="0.25">
      <c r="A2479" t="s">
        <v>619</v>
      </c>
      <c r="B2479">
        <v>2011</v>
      </c>
      <c r="C2479" t="s">
        <v>455</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Data_Completeness(LifeExpectancyData[[#This Row],[Life expectancy]:[Schooling]])</f>
        <v>1</v>
      </c>
    </row>
    <row r="2480" spans="1:23" x14ac:dyDescent="0.25">
      <c r="A2480" t="s">
        <v>619</v>
      </c>
      <c r="B2480">
        <v>2010</v>
      </c>
      <c r="C2480" t="s">
        <v>455</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Data_Completeness(LifeExpectancyData[[#This Row],[Life expectancy]:[Schooling]])</f>
        <v>1</v>
      </c>
    </row>
    <row r="2481" spans="1:23" x14ac:dyDescent="0.25">
      <c r="A2481" t="s">
        <v>619</v>
      </c>
      <c r="B2481">
        <v>2009</v>
      </c>
      <c r="C2481" t="s">
        <v>455</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Data_Completeness(LifeExpectancyData[[#This Row],[Life expectancy]:[Schooling]])</f>
        <v>1</v>
      </c>
    </row>
    <row r="2482" spans="1:23" x14ac:dyDescent="0.25">
      <c r="A2482" t="s">
        <v>619</v>
      </c>
      <c r="B2482">
        <v>2008</v>
      </c>
      <c r="C2482" t="s">
        <v>455</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Data_Completeness(LifeExpectancyData[[#This Row],[Life expectancy]:[Schooling]])</f>
        <v>1</v>
      </c>
    </row>
    <row r="2483" spans="1:23" x14ac:dyDescent="0.25">
      <c r="A2483" t="s">
        <v>619</v>
      </c>
      <c r="B2483">
        <v>2007</v>
      </c>
      <c r="C2483" t="s">
        <v>455</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Data_Completeness(LifeExpectancyData[[#This Row],[Life expectancy]:[Schooling]])</f>
        <v>1</v>
      </c>
    </row>
    <row r="2484" spans="1:23" x14ac:dyDescent="0.25">
      <c r="A2484" t="s">
        <v>619</v>
      </c>
      <c r="B2484">
        <v>2006</v>
      </c>
      <c r="C2484" t="s">
        <v>455</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Data_Completeness(LifeExpectancyData[[#This Row],[Life expectancy]:[Schooling]])</f>
        <v>1</v>
      </c>
    </row>
    <row r="2485" spans="1:23" x14ac:dyDescent="0.25">
      <c r="A2485" t="s">
        <v>619</v>
      </c>
      <c r="B2485">
        <v>2005</v>
      </c>
      <c r="C2485" t="s">
        <v>455</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Data_Completeness(LifeExpectancyData[[#This Row],[Life expectancy]:[Schooling]])</f>
        <v>1</v>
      </c>
    </row>
    <row r="2486" spans="1:23" x14ac:dyDescent="0.25">
      <c r="A2486" t="s">
        <v>619</v>
      </c>
      <c r="B2486">
        <v>2004</v>
      </c>
      <c r="C2486" t="s">
        <v>455</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Data_Completeness(LifeExpectancyData[[#This Row],[Life expectancy]:[Schooling]])</f>
        <v>0</v>
      </c>
    </row>
    <row r="2487" spans="1:23" x14ac:dyDescent="0.25">
      <c r="A2487" t="s">
        <v>619</v>
      </c>
      <c r="B2487">
        <v>2003</v>
      </c>
      <c r="C2487" t="s">
        <v>455</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Data_Completeness(LifeExpectancyData[[#This Row],[Life expectancy]:[Schooling]])</f>
        <v>0</v>
      </c>
    </row>
    <row r="2488" spans="1:23" x14ac:dyDescent="0.25">
      <c r="A2488" t="s">
        <v>619</v>
      </c>
      <c r="B2488">
        <v>2002</v>
      </c>
      <c r="C2488" t="s">
        <v>455</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Data_Completeness(LifeExpectancyData[[#This Row],[Life expectancy]:[Schooling]])</f>
        <v>0</v>
      </c>
    </row>
    <row r="2489" spans="1:23" x14ac:dyDescent="0.25">
      <c r="A2489" t="s">
        <v>619</v>
      </c>
      <c r="B2489">
        <v>2001</v>
      </c>
      <c r="C2489" t="s">
        <v>455</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Data_Completeness(LifeExpectancyData[[#This Row],[Life expectancy]:[Schooling]])</f>
        <v>0</v>
      </c>
    </row>
    <row r="2490" spans="1:23" x14ac:dyDescent="0.25">
      <c r="A2490" t="s">
        <v>619</v>
      </c>
      <c r="B2490">
        <v>2000</v>
      </c>
      <c r="C2490" t="s">
        <v>455</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Data_Completeness(LifeExpectancyData[[#This Row],[Life expectancy]:[Schooling]])</f>
        <v>0</v>
      </c>
    </row>
    <row r="2491" spans="1:23" x14ac:dyDescent="0.25">
      <c r="A2491" t="s">
        <v>620</v>
      </c>
      <c r="B2491">
        <v>2015</v>
      </c>
      <c r="C2491" t="s">
        <v>455</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Data_Completeness(LifeExpectancyData[[#This Row],[Life expectancy]:[Schooling]])</f>
        <v>0</v>
      </c>
    </row>
    <row r="2492" spans="1:23" x14ac:dyDescent="0.25">
      <c r="A2492" t="s">
        <v>620</v>
      </c>
      <c r="B2492">
        <v>2014</v>
      </c>
      <c r="C2492" t="s">
        <v>455</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Data_Completeness(LifeExpectancyData[[#This Row],[Life expectancy]:[Schooling]])</f>
        <v>1</v>
      </c>
    </row>
    <row r="2493" spans="1:23" x14ac:dyDescent="0.25">
      <c r="A2493" t="s">
        <v>620</v>
      </c>
      <c r="B2493">
        <v>2013</v>
      </c>
      <c r="C2493" t="s">
        <v>455</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Data_Completeness(LifeExpectancyData[[#This Row],[Life expectancy]:[Schooling]])</f>
        <v>1</v>
      </c>
    </row>
    <row r="2494" spans="1:23" x14ac:dyDescent="0.25">
      <c r="A2494" t="s">
        <v>620</v>
      </c>
      <c r="B2494">
        <v>2012</v>
      </c>
      <c r="C2494" t="s">
        <v>455</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Data_Completeness(LifeExpectancyData[[#This Row],[Life expectancy]:[Schooling]])</f>
        <v>1</v>
      </c>
    </row>
    <row r="2495" spans="1:23" x14ac:dyDescent="0.25">
      <c r="A2495" t="s">
        <v>620</v>
      </c>
      <c r="B2495">
        <v>2011</v>
      </c>
      <c r="C2495" t="s">
        <v>455</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Data_Completeness(LifeExpectancyData[[#This Row],[Life expectancy]:[Schooling]])</f>
        <v>1</v>
      </c>
    </row>
    <row r="2496" spans="1:23" x14ac:dyDescent="0.25">
      <c r="A2496" t="s">
        <v>620</v>
      </c>
      <c r="B2496">
        <v>2010</v>
      </c>
      <c r="C2496" t="s">
        <v>455</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Data_Completeness(LifeExpectancyData[[#This Row],[Life expectancy]:[Schooling]])</f>
        <v>1</v>
      </c>
    </row>
    <row r="2497" spans="1:23" x14ac:dyDescent="0.25">
      <c r="A2497" t="s">
        <v>620</v>
      </c>
      <c r="B2497">
        <v>2009</v>
      </c>
      <c r="C2497" t="s">
        <v>455</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Data_Completeness(LifeExpectancyData[[#This Row],[Life expectancy]:[Schooling]])</f>
        <v>1</v>
      </c>
    </row>
    <row r="2498" spans="1:23" x14ac:dyDescent="0.25">
      <c r="A2498" t="s">
        <v>620</v>
      </c>
      <c r="B2498">
        <v>2008</v>
      </c>
      <c r="C2498" t="s">
        <v>455</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Data_Completeness(LifeExpectancyData[[#This Row],[Life expectancy]:[Schooling]])</f>
        <v>1</v>
      </c>
    </row>
    <row r="2499" spans="1:23" x14ac:dyDescent="0.25">
      <c r="A2499" t="s">
        <v>620</v>
      </c>
      <c r="B2499">
        <v>2007</v>
      </c>
      <c r="C2499" t="s">
        <v>455</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Data_Completeness(LifeExpectancyData[[#This Row],[Life expectancy]:[Schooling]])</f>
        <v>1</v>
      </c>
    </row>
    <row r="2500" spans="1:23" x14ac:dyDescent="0.25">
      <c r="A2500" t="s">
        <v>620</v>
      </c>
      <c r="B2500">
        <v>2006</v>
      </c>
      <c r="C2500" t="s">
        <v>455</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Data_Completeness(LifeExpectancyData[[#This Row],[Life expectancy]:[Schooling]])</f>
        <v>1</v>
      </c>
    </row>
    <row r="2501" spans="1:23" x14ac:dyDescent="0.25">
      <c r="A2501" t="s">
        <v>620</v>
      </c>
      <c r="B2501">
        <v>2005</v>
      </c>
      <c r="C2501" t="s">
        <v>455</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Data_Completeness(LifeExpectancyData[[#This Row],[Life expectancy]:[Schooling]])</f>
        <v>1</v>
      </c>
    </row>
    <row r="2502" spans="1:23" x14ac:dyDescent="0.25">
      <c r="A2502" t="s">
        <v>620</v>
      </c>
      <c r="B2502">
        <v>2004</v>
      </c>
      <c r="C2502" t="s">
        <v>455</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Data_Completeness(LifeExpectancyData[[#This Row],[Life expectancy]:[Schooling]])</f>
        <v>1</v>
      </c>
    </row>
    <row r="2503" spans="1:23" x14ac:dyDescent="0.25">
      <c r="A2503" t="s">
        <v>620</v>
      </c>
      <c r="B2503">
        <v>2003</v>
      </c>
      <c r="C2503" t="s">
        <v>455</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Data_Completeness(LifeExpectancyData[[#This Row],[Life expectancy]:[Schooling]])</f>
        <v>1</v>
      </c>
    </row>
    <row r="2504" spans="1:23" x14ac:dyDescent="0.25">
      <c r="A2504" t="s">
        <v>620</v>
      </c>
      <c r="B2504">
        <v>2002</v>
      </c>
      <c r="C2504" t="s">
        <v>455</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Data_Completeness(LifeExpectancyData[[#This Row],[Life expectancy]:[Schooling]])</f>
        <v>1</v>
      </c>
    </row>
    <row r="2505" spans="1:23" x14ac:dyDescent="0.25">
      <c r="A2505" t="s">
        <v>620</v>
      </c>
      <c r="B2505">
        <v>2001</v>
      </c>
      <c r="C2505" t="s">
        <v>455</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Data_Completeness(LifeExpectancyData[[#This Row],[Life expectancy]:[Schooling]])</f>
        <v>1</v>
      </c>
    </row>
    <row r="2506" spans="1:23" x14ac:dyDescent="0.25">
      <c r="A2506" t="s">
        <v>620</v>
      </c>
      <c r="B2506">
        <v>2000</v>
      </c>
      <c r="C2506" t="s">
        <v>455</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Data_Completeness(LifeExpectancyData[[#This Row],[Life expectancy]:[Schooling]])</f>
        <v>1</v>
      </c>
    </row>
    <row r="2507" spans="1:23" x14ac:dyDescent="0.25">
      <c r="A2507" t="s">
        <v>621</v>
      </c>
      <c r="B2507">
        <v>2015</v>
      </c>
      <c r="C2507" t="s">
        <v>463</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Data_Completeness(LifeExpectancyData[[#This Row],[Life expectancy]:[Schooling]])</f>
        <v>0</v>
      </c>
    </row>
    <row r="2508" spans="1:23" x14ac:dyDescent="0.25">
      <c r="A2508" t="s">
        <v>621</v>
      </c>
      <c r="B2508">
        <v>2014</v>
      </c>
      <c r="C2508" t="s">
        <v>463</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Data_Completeness(LifeExpectancyData[[#This Row],[Life expectancy]:[Schooling]])</f>
        <v>1</v>
      </c>
    </row>
    <row r="2509" spans="1:23" x14ac:dyDescent="0.25">
      <c r="A2509" t="s">
        <v>621</v>
      </c>
      <c r="B2509">
        <v>2013</v>
      </c>
      <c r="C2509" t="s">
        <v>463</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Data_Completeness(LifeExpectancyData[[#This Row],[Life expectancy]:[Schooling]])</f>
        <v>1</v>
      </c>
    </row>
    <row r="2510" spans="1:23" x14ac:dyDescent="0.25">
      <c r="A2510" t="s">
        <v>621</v>
      </c>
      <c r="B2510">
        <v>2012</v>
      </c>
      <c r="C2510" t="s">
        <v>463</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Data_Completeness(LifeExpectancyData[[#This Row],[Life expectancy]:[Schooling]])</f>
        <v>1</v>
      </c>
    </row>
    <row r="2511" spans="1:23" x14ac:dyDescent="0.25">
      <c r="A2511" t="s">
        <v>621</v>
      </c>
      <c r="B2511">
        <v>2011</v>
      </c>
      <c r="C2511" t="s">
        <v>463</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Data_Completeness(LifeExpectancyData[[#This Row],[Life expectancy]:[Schooling]])</f>
        <v>1</v>
      </c>
    </row>
    <row r="2512" spans="1:23" x14ac:dyDescent="0.25">
      <c r="A2512" t="s">
        <v>621</v>
      </c>
      <c r="B2512">
        <v>2010</v>
      </c>
      <c r="C2512" t="s">
        <v>463</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Data_Completeness(LifeExpectancyData[[#This Row],[Life expectancy]:[Schooling]])</f>
        <v>0</v>
      </c>
    </row>
    <row r="2513" spans="1:23" x14ac:dyDescent="0.25">
      <c r="A2513" t="s">
        <v>621</v>
      </c>
      <c r="B2513">
        <v>2009</v>
      </c>
      <c r="C2513" t="s">
        <v>463</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Data_Completeness(LifeExpectancyData[[#This Row],[Life expectancy]:[Schooling]])</f>
        <v>0</v>
      </c>
    </row>
    <row r="2514" spans="1:23" x14ac:dyDescent="0.25">
      <c r="A2514" t="s">
        <v>621</v>
      </c>
      <c r="B2514">
        <v>2008</v>
      </c>
      <c r="C2514" t="s">
        <v>463</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Data_Completeness(LifeExpectancyData[[#This Row],[Life expectancy]:[Schooling]])</f>
        <v>0</v>
      </c>
    </row>
    <row r="2515" spans="1:23" x14ac:dyDescent="0.25">
      <c r="A2515" t="s">
        <v>621</v>
      </c>
      <c r="B2515">
        <v>2007</v>
      </c>
      <c r="C2515" t="s">
        <v>463</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Data_Completeness(LifeExpectancyData[[#This Row],[Life expectancy]:[Schooling]])</f>
        <v>0</v>
      </c>
    </row>
    <row r="2516" spans="1:23" x14ac:dyDescent="0.25">
      <c r="A2516" t="s">
        <v>621</v>
      </c>
      <c r="B2516">
        <v>2006</v>
      </c>
      <c r="C2516" t="s">
        <v>463</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Data_Completeness(LifeExpectancyData[[#This Row],[Life expectancy]:[Schooling]])</f>
        <v>0</v>
      </c>
    </row>
    <row r="2517" spans="1:23" x14ac:dyDescent="0.25">
      <c r="A2517" t="s">
        <v>621</v>
      </c>
      <c r="B2517">
        <v>2005</v>
      </c>
      <c r="C2517" t="s">
        <v>463</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Data_Completeness(LifeExpectancyData[[#This Row],[Life expectancy]:[Schooling]])</f>
        <v>0</v>
      </c>
    </row>
    <row r="2518" spans="1:23" x14ac:dyDescent="0.25">
      <c r="A2518" t="s">
        <v>621</v>
      </c>
      <c r="B2518">
        <v>2004</v>
      </c>
      <c r="C2518" t="s">
        <v>463</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Data_Completeness(LifeExpectancyData[[#This Row],[Life expectancy]:[Schooling]])</f>
        <v>0</v>
      </c>
    </row>
    <row r="2519" spans="1:23" x14ac:dyDescent="0.25">
      <c r="A2519" t="s">
        <v>621</v>
      </c>
      <c r="B2519">
        <v>2003</v>
      </c>
      <c r="C2519" t="s">
        <v>463</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Data_Completeness(LifeExpectancyData[[#This Row],[Life expectancy]:[Schooling]])</f>
        <v>0</v>
      </c>
    </row>
    <row r="2520" spans="1:23" x14ac:dyDescent="0.25">
      <c r="A2520" t="s">
        <v>621</v>
      </c>
      <c r="B2520">
        <v>2002</v>
      </c>
      <c r="C2520" t="s">
        <v>463</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Data_Completeness(LifeExpectancyData[[#This Row],[Life expectancy]:[Schooling]])</f>
        <v>0</v>
      </c>
    </row>
    <row r="2521" spans="1:23" x14ac:dyDescent="0.25">
      <c r="A2521" t="s">
        <v>621</v>
      </c>
      <c r="B2521">
        <v>2001</v>
      </c>
      <c r="C2521" t="s">
        <v>463</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Data_Completeness(LifeExpectancyData[[#This Row],[Life expectancy]:[Schooling]])</f>
        <v>0</v>
      </c>
    </row>
    <row r="2522" spans="1:23" x14ac:dyDescent="0.25">
      <c r="A2522" t="s">
        <v>621</v>
      </c>
      <c r="B2522">
        <v>2000</v>
      </c>
      <c r="C2522" t="s">
        <v>463</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Data_Completeness(LifeExpectancyData[[#This Row],[Life expectancy]:[Schooling]])</f>
        <v>0</v>
      </c>
    </row>
    <row r="2523" spans="1:23" x14ac:dyDescent="0.25">
      <c r="A2523" t="s">
        <v>622</v>
      </c>
      <c r="B2523">
        <v>2015</v>
      </c>
      <c r="C2523" t="s">
        <v>463</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Data_Completeness(LifeExpectancyData[[#This Row],[Life expectancy]:[Schooling]])</f>
        <v>0</v>
      </c>
    </row>
    <row r="2524" spans="1:23" x14ac:dyDescent="0.25">
      <c r="A2524" t="s">
        <v>622</v>
      </c>
      <c r="B2524">
        <v>2014</v>
      </c>
      <c r="C2524" t="s">
        <v>463</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Data_Completeness(LifeExpectancyData[[#This Row],[Life expectancy]:[Schooling]])</f>
        <v>0</v>
      </c>
    </row>
    <row r="2525" spans="1:23" x14ac:dyDescent="0.25">
      <c r="A2525" t="s">
        <v>622</v>
      </c>
      <c r="B2525">
        <v>2013</v>
      </c>
      <c r="C2525" t="s">
        <v>463</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Data_Completeness(LifeExpectancyData[[#This Row],[Life expectancy]:[Schooling]])</f>
        <v>0</v>
      </c>
    </row>
    <row r="2526" spans="1:23" x14ac:dyDescent="0.25">
      <c r="A2526" t="s">
        <v>622</v>
      </c>
      <c r="B2526">
        <v>2012</v>
      </c>
      <c r="C2526" t="s">
        <v>463</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Data_Completeness(LifeExpectancyData[[#This Row],[Life expectancy]:[Schooling]])</f>
        <v>0</v>
      </c>
    </row>
    <row r="2527" spans="1:23" x14ac:dyDescent="0.25">
      <c r="A2527" t="s">
        <v>622</v>
      </c>
      <c r="B2527">
        <v>2011</v>
      </c>
      <c r="C2527" t="s">
        <v>463</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Data_Completeness(LifeExpectancyData[[#This Row],[Life expectancy]:[Schooling]])</f>
        <v>0</v>
      </c>
    </row>
    <row r="2528" spans="1:23" x14ac:dyDescent="0.25">
      <c r="A2528" t="s">
        <v>622</v>
      </c>
      <c r="B2528">
        <v>2010</v>
      </c>
      <c r="C2528" t="s">
        <v>463</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Data_Completeness(LifeExpectancyData[[#This Row],[Life expectancy]:[Schooling]])</f>
        <v>0</v>
      </c>
    </row>
    <row r="2529" spans="1:23" x14ac:dyDescent="0.25">
      <c r="A2529" t="s">
        <v>622</v>
      </c>
      <c r="B2529">
        <v>2009</v>
      </c>
      <c r="C2529" t="s">
        <v>463</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Data_Completeness(LifeExpectancyData[[#This Row],[Life expectancy]:[Schooling]])</f>
        <v>0</v>
      </c>
    </row>
    <row r="2530" spans="1:23" x14ac:dyDescent="0.25">
      <c r="A2530" t="s">
        <v>622</v>
      </c>
      <c r="B2530">
        <v>2008</v>
      </c>
      <c r="C2530" t="s">
        <v>463</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Data_Completeness(LifeExpectancyData[[#This Row],[Life expectancy]:[Schooling]])</f>
        <v>0</v>
      </c>
    </row>
    <row r="2531" spans="1:23" x14ac:dyDescent="0.25">
      <c r="A2531" t="s">
        <v>622</v>
      </c>
      <c r="B2531">
        <v>2007</v>
      </c>
      <c r="C2531" t="s">
        <v>463</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Data_Completeness(LifeExpectancyData[[#This Row],[Life expectancy]:[Schooling]])</f>
        <v>0</v>
      </c>
    </row>
    <row r="2532" spans="1:23" x14ac:dyDescent="0.25">
      <c r="A2532" t="s">
        <v>622</v>
      </c>
      <c r="B2532">
        <v>2006</v>
      </c>
      <c r="C2532" t="s">
        <v>463</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Data_Completeness(LifeExpectancyData[[#This Row],[Life expectancy]:[Schooling]])</f>
        <v>0</v>
      </c>
    </row>
    <row r="2533" spans="1:23" x14ac:dyDescent="0.25">
      <c r="A2533" t="s">
        <v>622</v>
      </c>
      <c r="B2533">
        <v>2005</v>
      </c>
      <c r="C2533" t="s">
        <v>463</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Data_Completeness(LifeExpectancyData[[#This Row],[Life expectancy]:[Schooling]])</f>
        <v>0</v>
      </c>
    </row>
    <row r="2534" spans="1:23" x14ac:dyDescent="0.25">
      <c r="A2534" t="s">
        <v>622</v>
      </c>
      <c r="B2534">
        <v>2004</v>
      </c>
      <c r="C2534" t="s">
        <v>463</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Data_Completeness(LifeExpectancyData[[#This Row],[Life expectancy]:[Schooling]])</f>
        <v>0</v>
      </c>
    </row>
    <row r="2535" spans="1:23" x14ac:dyDescent="0.25">
      <c r="A2535" t="s">
        <v>622</v>
      </c>
      <c r="B2535">
        <v>2003</v>
      </c>
      <c r="C2535" t="s">
        <v>463</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Data_Completeness(LifeExpectancyData[[#This Row],[Life expectancy]:[Schooling]])</f>
        <v>0</v>
      </c>
    </row>
    <row r="2536" spans="1:23" x14ac:dyDescent="0.25">
      <c r="A2536" t="s">
        <v>622</v>
      </c>
      <c r="B2536">
        <v>2002</v>
      </c>
      <c r="C2536" t="s">
        <v>463</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Data_Completeness(LifeExpectancyData[[#This Row],[Life expectancy]:[Schooling]])</f>
        <v>0</v>
      </c>
    </row>
    <row r="2537" spans="1:23" x14ac:dyDescent="0.25">
      <c r="A2537" t="s">
        <v>622</v>
      </c>
      <c r="B2537">
        <v>2001</v>
      </c>
      <c r="C2537" t="s">
        <v>463</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Data_Completeness(LifeExpectancyData[[#This Row],[Life expectancy]:[Schooling]])</f>
        <v>0</v>
      </c>
    </row>
    <row r="2538" spans="1:23" x14ac:dyDescent="0.25">
      <c r="A2538" t="s">
        <v>622</v>
      </c>
      <c r="B2538">
        <v>2000</v>
      </c>
      <c r="C2538" t="s">
        <v>463</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Data_Completeness(LifeExpectancyData[[#This Row],[Life expectancy]:[Schooling]])</f>
        <v>0</v>
      </c>
    </row>
    <row r="2539" spans="1:23" x14ac:dyDescent="0.25">
      <c r="A2539" t="s">
        <v>623</v>
      </c>
      <c r="B2539">
        <v>2015</v>
      </c>
      <c r="C2539" t="s">
        <v>455</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Data_Completeness(LifeExpectancyData[[#This Row],[Life expectancy]:[Schooling]])</f>
        <v>0</v>
      </c>
    </row>
    <row r="2540" spans="1:23" x14ac:dyDescent="0.25">
      <c r="A2540" t="s">
        <v>623</v>
      </c>
      <c r="B2540">
        <v>2014</v>
      </c>
      <c r="C2540" t="s">
        <v>455</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Data_Completeness(LifeExpectancyData[[#This Row],[Life expectancy]:[Schooling]])</f>
        <v>0</v>
      </c>
    </row>
    <row r="2541" spans="1:23" x14ac:dyDescent="0.25">
      <c r="A2541" t="s">
        <v>623</v>
      </c>
      <c r="B2541">
        <v>2013</v>
      </c>
      <c r="C2541" t="s">
        <v>455</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Data_Completeness(LifeExpectancyData[[#This Row],[Life expectancy]:[Schooling]])</f>
        <v>0</v>
      </c>
    </row>
    <row r="2542" spans="1:23" x14ac:dyDescent="0.25">
      <c r="A2542" t="s">
        <v>623</v>
      </c>
      <c r="B2542">
        <v>2012</v>
      </c>
      <c r="C2542" t="s">
        <v>455</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Data_Completeness(LifeExpectancyData[[#This Row],[Life expectancy]:[Schooling]])</f>
        <v>0</v>
      </c>
    </row>
    <row r="2543" spans="1:23" x14ac:dyDescent="0.25">
      <c r="A2543" t="s">
        <v>623</v>
      </c>
      <c r="B2543">
        <v>2011</v>
      </c>
      <c r="C2543" t="s">
        <v>455</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Data_Completeness(LifeExpectancyData[[#This Row],[Life expectancy]:[Schooling]])</f>
        <v>0</v>
      </c>
    </row>
    <row r="2544" spans="1:23" x14ac:dyDescent="0.25">
      <c r="A2544" t="s">
        <v>623</v>
      </c>
      <c r="B2544">
        <v>2010</v>
      </c>
      <c r="C2544" t="s">
        <v>455</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Data_Completeness(LifeExpectancyData[[#This Row],[Life expectancy]:[Schooling]])</f>
        <v>0</v>
      </c>
    </row>
    <row r="2545" spans="1:23" x14ac:dyDescent="0.25">
      <c r="A2545" t="s">
        <v>623</v>
      </c>
      <c r="B2545">
        <v>2009</v>
      </c>
      <c r="C2545" t="s">
        <v>455</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Data_Completeness(LifeExpectancyData[[#This Row],[Life expectancy]:[Schooling]])</f>
        <v>0</v>
      </c>
    </row>
    <row r="2546" spans="1:23" x14ac:dyDescent="0.25">
      <c r="A2546" t="s">
        <v>623</v>
      </c>
      <c r="B2546">
        <v>2008</v>
      </c>
      <c r="C2546" t="s">
        <v>455</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Data_Completeness(LifeExpectancyData[[#This Row],[Life expectancy]:[Schooling]])</f>
        <v>0</v>
      </c>
    </row>
    <row r="2547" spans="1:23" x14ac:dyDescent="0.25">
      <c r="A2547" t="s">
        <v>623</v>
      </c>
      <c r="B2547">
        <v>2007</v>
      </c>
      <c r="C2547" t="s">
        <v>455</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Data_Completeness(LifeExpectancyData[[#This Row],[Life expectancy]:[Schooling]])</f>
        <v>1</v>
      </c>
    </row>
    <row r="2548" spans="1:23" x14ac:dyDescent="0.25">
      <c r="A2548" t="s">
        <v>623</v>
      </c>
      <c r="B2548">
        <v>2006</v>
      </c>
      <c r="C2548" t="s">
        <v>455</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Data_Completeness(LifeExpectancyData[[#This Row],[Life expectancy]:[Schooling]])</f>
        <v>1</v>
      </c>
    </row>
    <row r="2549" spans="1:23" x14ac:dyDescent="0.25">
      <c r="A2549" t="s">
        <v>623</v>
      </c>
      <c r="B2549">
        <v>2005</v>
      </c>
      <c r="C2549" t="s">
        <v>455</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Data_Completeness(LifeExpectancyData[[#This Row],[Life expectancy]:[Schooling]])</f>
        <v>1</v>
      </c>
    </row>
    <row r="2550" spans="1:23" x14ac:dyDescent="0.25">
      <c r="A2550" t="s">
        <v>623</v>
      </c>
      <c r="B2550">
        <v>2004</v>
      </c>
      <c r="C2550" t="s">
        <v>455</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Data_Completeness(LifeExpectancyData[[#This Row],[Life expectancy]:[Schooling]])</f>
        <v>1</v>
      </c>
    </row>
    <row r="2551" spans="1:23" x14ac:dyDescent="0.25">
      <c r="A2551" t="s">
        <v>623</v>
      </c>
      <c r="B2551">
        <v>2003</v>
      </c>
      <c r="C2551" t="s">
        <v>455</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Data_Completeness(LifeExpectancyData[[#This Row],[Life expectancy]:[Schooling]])</f>
        <v>1</v>
      </c>
    </row>
    <row r="2552" spans="1:23" x14ac:dyDescent="0.25">
      <c r="A2552" t="s">
        <v>623</v>
      </c>
      <c r="B2552">
        <v>2002</v>
      </c>
      <c r="C2552" t="s">
        <v>455</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Data_Completeness(LifeExpectancyData[[#This Row],[Life expectancy]:[Schooling]])</f>
        <v>1</v>
      </c>
    </row>
    <row r="2553" spans="1:23" x14ac:dyDescent="0.25">
      <c r="A2553" t="s">
        <v>623</v>
      </c>
      <c r="B2553">
        <v>2001</v>
      </c>
      <c r="C2553" t="s">
        <v>455</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Data_Completeness(LifeExpectancyData[[#This Row],[Life expectancy]:[Schooling]])</f>
        <v>1</v>
      </c>
    </row>
    <row r="2554" spans="1:23" x14ac:dyDescent="0.25">
      <c r="A2554" t="s">
        <v>623</v>
      </c>
      <c r="B2554">
        <v>2000</v>
      </c>
      <c r="C2554" t="s">
        <v>455</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Data_Completeness(LifeExpectancyData[[#This Row],[Life expectancy]:[Schooling]])</f>
        <v>1</v>
      </c>
    </row>
    <row r="2555" spans="1:23" x14ac:dyDescent="0.25">
      <c r="A2555" t="s">
        <v>624</v>
      </c>
      <c r="B2555">
        <v>2015</v>
      </c>
      <c r="C2555" t="s">
        <v>455</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Data_Completeness(LifeExpectancyData[[#This Row],[Life expectancy]:[Schooling]])</f>
        <v>0</v>
      </c>
    </row>
    <row r="2556" spans="1:23" x14ac:dyDescent="0.25">
      <c r="A2556" t="s">
        <v>624</v>
      </c>
      <c r="B2556">
        <v>2014</v>
      </c>
      <c r="C2556" t="s">
        <v>455</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Data_Completeness(LifeExpectancyData[[#This Row],[Life expectancy]:[Schooling]])</f>
        <v>1</v>
      </c>
    </row>
    <row r="2557" spans="1:23" x14ac:dyDescent="0.25">
      <c r="A2557" t="s">
        <v>624</v>
      </c>
      <c r="B2557">
        <v>2013</v>
      </c>
      <c r="C2557" t="s">
        <v>455</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Data_Completeness(LifeExpectancyData[[#This Row],[Life expectancy]:[Schooling]])</f>
        <v>1</v>
      </c>
    </row>
    <row r="2558" spans="1:23" x14ac:dyDescent="0.25">
      <c r="A2558" t="s">
        <v>624</v>
      </c>
      <c r="B2558">
        <v>2012</v>
      </c>
      <c r="C2558" t="s">
        <v>455</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Data_Completeness(LifeExpectancyData[[#This Row],[Life expectancy]:[Schooling]])</f>
        <v>1</v>
      </c>
    </row>
    <row r="2559" spans="1:23" x14ac:dyDescent="0.25">
      <c r="A2559" t="s">
        <v>624</v>
      </c>
      <c r="B2559">
        <v>2011</v>
      </c>
      <c r="C2559" t="s">
        <v>455</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Data_Completeness(LifeExpectancyData[[#This Row],[Life expectancy]:[Schooling]])</f>
        <v>1</v>
      </c>
    </row>
    <row r="2560" spans="1:23" x14ac:dyDescent="0.25">
      <c r="A2560" t="s">
        <v>624</v>
      </c>
      <c r="B2560">
        <v>2010</v>
      </c>
      <c r="C2560" t="s">
        <v>455</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Data_Completeness(LifeExpectancyData[[#This Row],[Life expectancy]:[Schooling]])</f>
        <v>1</v>
      </c>
    </row>
    <row r="2561" spans="1:23" x14ac:dyDescent="0.25">
      <c r="A2561" t="s">
        <v>624</v>
      </c>
      <c r="B2561">
        <v>2009</v>
      </c>
      <c r="C2561" t="s">
        <v>455</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Data_Completeness(LifeExpectancyData[[#This Row],[Life expectancy]:[Schooling]])</f>
        <v>1</v>
      </c>
    </row>
    <row r="2562" spans="1:23" x14ac:dyDescent="0.25">
      <c r="A2562" t="s">
        <v>624</v>
      </c>
      <c r="B2562">
        <v>2008</v>
      </c>
      <c r="C2562" t="s">
        <v>455</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Data_Completeness(LifeExpectancyData[[#This Row],[Life expectancy]:[Schooling]])</f>
        <v>1</v>
      </c>
    </row>
    <row r="2563" spans="1:23" x14ac:dyDescent="0.25">
      <c r="A2563" t="s">
        <v>624</v>
      </c>
      <c r="B2563">
        <v>2007</v>
      </c>
      <c r="C2563" t="s">
        <v>455</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Data_Completeness(LifeExpectancyData[[#This Row],[Life expectancy]:[Schooling]])</f>
        <v>1</v>
      </c>
    </row>
    <row r="2564" spans="1:23" x14ac:dyDescent="0.25">
      <c r="A2564" t="s">
        <v>624</v>
      </c>
      <c r="B2564">
        <v>2006</v>
      </c>
      <c r="C2564" t="s">
        <v>455</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Data_Completeness(LifeExpectancyData[[#This Row],[Life expectancy]:[Schooling]])</f>
        <v>1</v>
      </c>
    </row>
    <row r="2565" spans="1:23" x14ac:dyDescent="0.25">
      <c r="A2565" t="s">
        <v>624</v>
      </c>
      <c r="B2565">
        <v>2005</v>
      </c>
      <c r="C2565" t="s">
        <v>455</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Data_Completeness(LifeExpectancyData[[#This Row],[Life expectancy]:[Schooling]])</f>
        <v>1</v>
      </c>
    </row>
    <row r="2566" spans="1:23" x14ac:dyDescent="0.25">
      <c r="A2566" t="s">
        <v>624</v>
      </c>
      <c r="B2566">
        <v>2004</v>
      </c>
      <c r="C2566" t="s">
        <v>455</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Data_Completeness(LifeExpectancyData[[#This Row],[Life expectancy]:[Schooling]])</f>
        <v>1</v>
      </c>
    </row>
    <row r="2567" spans="1:23" x14ac:dyDescent="0.25">
      <c r="A2567" t="s">
        <v>624</v>
      </c>
      <c r="B2567">
        <v>2003</v>
      </c>
      <c r="C2567" t="s">
        <v>455</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Data_Completeness(LifeExpectancyData[[#This Row],[Life expectancy]:[Schooling]])</f>
        <v>1</v>
      </c>
    </row>
    <row r="2568" spans="1:23" x14ac:dyDescent="0.25">
      <c r="A2568" t="s">
        <v>624</v>
      </c>
      <c r="B2568">
        <v>2002</v>
      </c>
      <c r="C2568" t="s">
        <v>455</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Data_Completeness(LifeExpectancyData[[#This Row],[Life expectancy]:[Schooling]])</f>
        <v>1</v>
      </c>
    </row>
    <row r="2569" spans="1:23" x14ac:dyDescent="0.25">
      <c r="A2569" t="s">
        <v>624</v>
      </c>
      <c r="B2569">
        <v>2001</v>
      </c>
      <c r="C2569" t="s">
        <v>455</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Data_Completeness(LifeExpectancyData[[#This Row],[Life expectancy]:[Schooling]])</f>
        <v>0</v>
      </c>
    </row>
    <row r="2570" spans="1:23" x14ac:dyDescent="0.25">
      <c r="A2570" t="s">
        <v>624</v>
      </c>
      <c r="B2570">
        <v>2000</v>
      </c>
      <c r="C2570" t="s">
        <v>455</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Data_Completeness(LifeExpectancyData[[#This Row],[Life expectancy]:[Schooling]])</f>
        <v>0</v>
      </c>
    </row>
    <row r="2571" spans="1:23" x14ac:dyDescent="0.25">
      <c r="A2571" t="s">
        <v>625</v>
      </c>
      <c r="B2571">
        <v>2015</v>
      </c>
      <c r="C2571" t="s">
        <v>455</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Data_Completeness(LifeExpectancyData[[#This Row],[Life expectancy]:[Schooling]])</f>
        <v>0</v>
      </c>
    </row>
    <row r="2572" spans="1:23" x14ac:dyDescent="0.25">
      <c r="A2572" t="s">
        <v>625</v>
      </c>
      <c r="B2572">
        <v>2014</v>
      </c>
      <c r="C2572" t="s">
        <v>455</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Data_Completeness(LifeExpectancyData[[#This Row],[Life expectancy]:[Schooling]])</f>
        <v>1</v>
      </c>
    </row>
    <row r="2573" spans="1:23" x14ac:dyDescent="0.25">
      <c r="A2573" t="s">
        <v>625</v>
      </c>
      <c r="B2573">
        <v>2013</v>
      </c>
      <c r="C2573" t="s">
        <v>455</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Data_Completeness(LifeExpectancyData[[#This Row],[Life expectancy]:[Schooling]])</f>
        <v>1</v>
      </c>
    </row>
    <row r="2574" spans="1:23" x14ac:dyDescent="0.25">
      <c r="A2574" t="s">
        <v>625</v>
      </c>
      <c r="B2574">
        <v>2012</v>
      </c>
      <c r="C2574" t="s">
        <v>455</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Data_Completeness(LifeExpectancyData[[#This Row],[Life expectancy]:[Schooling]])</f>
        <v>1</v>
      </c>
    </row>
    <row r="2575" spans="1:23" x14ac:dyDescent="0.25">
      <c r="A2575" t="s">
        <v>625</v>
      </c>
      <c r="B2575">
        <v>2011</v>
      </c>
      <c r="C2575" t="s">
        <v>455</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Data_Completeness(LifeExpectancyData[[#This Row],[Life expectancy]:[Schooling]])</f>
        <v>1</v>
      </c>
    </row>
    <row r="2576" spans="1:23" x14ac:dyDescent="0.25">
      <c r="A2576" t="s">
        <v>625</v>
      </c>
      <c r="B2576">
        <v>2010</v>
      </c>
      <c r="C2576" t="s">
        <v>455</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Data_Completeness(LifeExpectancyData[[#This Row],[Life expectancy]:[Schooling]])</f>
        <v>1</v>
      </c>
    </row>
    <row r="2577" spans="1:23" x14ac:dyDescent="0.25">
      <c r="A2577" t="s">
        <v>625</v>
      </c>
      <c r="B2577">
        <v>2009</v>
      </c>
      <c r="C2577" t="s">
        <v>455</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Data_Completeness(LifeExpectancyData[[#This Row],[Life expectancy]:[Schooling]])</f>
        <v>1</v>
      </c>
    </row>
    <row r="2578" spans="1:23" x14ac:dyDescent="0.25">
      <c r="A2578" t="s">
        <v>625</v>
      </c>
      <c r="B2578">
        <v>2008</v>
      </c>
      <c r="C2578" t="s">
        <v>455</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Data_Completeness(LifeExpectancyData[[#This Row],[Life expectancy]:[Schooling]])</f>
        <v>1</v>
      </c>
    </row>
    <row r="2579" spans="1:23" x14ac:dyDescent="0.25">
      <c r="A2579" t="s">
        <v>625</v>
      </c>
      <c r="B2579">
        <v>2007</v>
      </c>
      <c r="C2579" t="s">
        <v>455</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Data_Completeness(LifeExpectancyData[[#This Row],[Life expectancy]:[Schooling]])</f>
        <v>1</v>
      </c>
    </row>
    <row r="2580" spans="1:23" x14ac:dyDescent="0.25">
      <c r="A2580" t="s">
        <v>625</v>
      </c>
      <c r="B2580">
        <v>2006</v>
      </c>
      <c r="C2580" t="s">
        <v>455</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Data_Completeness(LifeExpectancyData[[#This Row],[Life expectancy]:[Schooling]])</f>
        <v>1</v>
      </c>
    </row>
    <row r="2581" spans="1:23" x14ac:dyDescent="0.25">
      <c r="A2581" t="s">
        <v>625</v>
      </c>
      <c r="B2581">
        <v>2005</v>
      </c>
      <c r="C2581" t="s">
        <v>455</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Data_Completeness(LifeExpectancyData[[#This Row],[Life expectancy]:[Schooling]])</f>
        <v>1</v>
      </c>
    </row>
    <row r="2582" spans="1:23" x14ac:dyDescent="0.25">
      <c r="A2582" t="s">
        <v>625</v>
      </c>
      <c r="B2582">
        <v>2004</v>
      </c>
      <c r="C2582" t="s">
        <v>455</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Data_Completeness(LifeExpectancyData[[#This Row],[Life expectancy]:[Schooling]])</f>
        <v>1</v>
      </c>
    </row>
    <row r="2583" spans="1:23" x14ac:dyDescent="0.25">
      <c r="A2583" t="s">
        <v>625</v>
      </c>
      <c r="B2583">
        <v>2003</v>
      </c>
      <c r="C2583" t="s">
        <v>455</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Data_Completeness(LifeExpectancyData[[#This Row],[Life expectancy]:[Schooling]])</f>
        <v>1</v>
      </c>
    </row>
    <row r="2584" spans="1:23" x14ac:dyDescent="0.25">
      <c r="A2584" t="s">
        <v>625</v>
      </c>
      <c r="B2584">
        <v>2002</v>
      </c>
      <c r="C2584" t="s">
        <v>455</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Data_Completeness(LifeExpectancyData[[#This Row],[Life expectancy]:[Schooling]])</f>
        <v>1</v>
      </c>
    </row>
    <row r="2585" spans="1:23" x14ac:dyDescent="0.25">
      <c r="A2585" t="s">
        <v>625</v>
      </c>
      <c r="B2585">
        <v>2001</v>
      </c>
      <c r="C2585" t="s">
        <v>455</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Data_Completeness(LifeExpectancyData[[#This Row],[Life expectancy]:[Schooling]])</f>
        <v>1</v>
      </c>
    </row>
    <row r="2586" spans="1:23" x14ac:dyDescent="0.25">
      <c r="A2586" t="s">
        <v>625</v>
      </c>
      <c r="B2586">
        <v>2000</v>
      </c>
      <c r="C2586" t="s">
        <v>455</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Data_Completeness(LifeExpectancyData[[#This Row],[Life expectancy]:[Schooling]])</f>
        <v>1</v>
      </c>
    </row>
    <row r="2587" spans="1:23" x14ac:dyDescent="0.25">
      <c r="A2587" t="s">
        <v>626</v>
      </c>
      <c r="B2587">
        <v>2015</v>
      </c>
      <c r="C2587" t="s">
        <v>455</v>
      </c>
      <c r="D2587">
        <v>75.7</v>
      </c>
      <c r="E2587">
        <v>12</v>
      </c>
      <c r="F2587">
        <v>0</v>
      </c>
      <c r="H2587">
        <v>0</v>
      </c>
      <c r="I2587">
        <v>92</v>
      </c>
      <c r="J2587">
        <v>1</v>
      </c>
      <c r="K2587">
        <v>6.3</v>
      </c>
      <c r="L2587">
        <v>0</v>
      </c>
      <c r="M2587">
        <v>92</v>
      </c>
      <c r="O2587">
        <v>91</v>
      </c>
      <c r="P2587">
        <v>0.1</v>
      </c>
      <c r="S2587">
        <v>2.1</v>
      </c>
      <c r="T2587">
        <v>2.1</v>
      </c>
      <c r="U2587">
        <v>0.746</v>
      </c>
      <c r="V2587">
        <v>12.9</v>
      </c>
      <c r="W2587" t="b">
        <f>Data_Completeness(LifeExpectancyData[[#This Row],[Life expectancy]:[Schooling]])</f>
        <v>0</v>
      </c>
    </row>
    <row r="2588" spans="1:23" x14ac:dyDescent="0.25">
      <c r="A2588" t="s">
        <v>626</v>
      </c>
      <c r="B2588">
        <v>2014</v>
      </c>
      <c r="C2588" t="s">
        <v>455</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Data_Completeness(LifeExpectancyData[[#This Row],[Life expectancy]:[Schooling]])</f>
        <v>0</v>
      </c>
    </row>
    <row r="2589" spans="1:23" x14ac:dyDescent="0.25">
      <c r="A2589" t="s">
        <v>626</v>
      </c>
      <c r="B2589">
        <v>2013</v>
      </c>
      <c r="C2589" t="s">
        <v>455</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Data_Completeness(LifeExpectancyData[[#This Row],[Life expectancy]:[Schooling]])</f>
        <v>0</v>
      </c>
    </row>
    <row r="2590" spans="1:23" x14ac:dyDescent="0.25">
      <c r="A2590" t="s">
        <v>626</v>
      </c>
      <c r="B2590">
        <v>2012</v>
      </c>
      <c r="C2590" t="s">
        <v>455</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Data_Completeness(LifeExpectancyData[[#This Row],[Life expectancy]:[Schooling]])</f>
        <v>0</v>
      </c>
    </row>
    <row r="2591" spans="1:23" x14ac:dyDescent="0.25">
      <c r="A2591" t="s">
        <v>626</v>
      </c>
      <c r="B2591">
        <v>2011</v>
      </c>
      <c r="C2591" t="s">
        <v>455</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Data_Completeness(LifeExpectancyData[[#This Row],[Life expectancy]:[Schooling]])</f>
        <v>0</v>
      </c>
    </row>
    <row r="2592" spans="1:23" x14ac:dyDescent="0.25">
      <c r="A2592" t="s">
        <v>626</v>
      </c>
      <c r="B2592">
        <v>2010</v>
      </c>
      <c r="C2592" t="s">
        <v>455</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Data_Completeness(LifeExpectancyData[[#This Row],[Life expectancy]:[Schooling]])</f>
        <v>0</v>
      </c>
    </row>
    <row r="2593" spans="1:23" x14ac:dyDescent="0.25">
      <c r="A2593" t="s">
        <v>626</v>
      </c>
      <c r="B2593">
        <v>2009</v>
      </c>
      <c r="C2593" t="s">
        <v>455</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Data_Completeness(LifeExpectancyData[[#This Row],[Life expectancy]:[Schooling]])</f>
        <v>0</v>
      </c>
    </row>
    <row r="2594" spans="1:23" x14ac:dyDescent="0.25">
      <c r="A2594" t="s">
        <v>626</v>
      </c>
      <c r="B2594">
        <v>2008</v>
      </c>
      <c r="C2594" t="s">
        <v>455</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Data_Completeness(LifeExpectancyData[[#This Row],[Life expectancy]:[Schooling]])</f>
        <v>0</v>
      </c>
    </row>
    <row r="2595" spans="1:23" x14ac:dyDescent="0.25">
      <c r="A2595" t="s">
        <v>626</v>
      </c>
      <c r="B2595">
        <v>2007</v>
      </c>
      <c r="C2595" t="s">
        <v>455</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Data_Completeness(LifeExpectancyData[[#This Row],[Life expectancy]:[Schooling]])</f>
        <v>0</v>
      </c>
    </row>
    <row r="2596" spans="1:23" x14ac:dyDescent="0.25">
      <c r="A2596" t="s">
        <v>626</v>
      </c>
      <c r="B2596">
        <v>2006</v>
      </c>
      <c r="C2596" t="s">
        <v>455</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Data_Completeness(LifeExpectancyData[[#This Row],[Life expectancy]:[Schooling]])</f>
        <v>0</v>
      </c>
    </row>
    <row r="2597" spans="1:23" x14ac:dyDescent="0.25">
      <c r="A2597" t="s">
        <v>626</v>
      </c>
      <c r="B2597">
        <v>2005</v>
      </c>
      <c r="C2597" t="s">
        <v>455</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Data_Completeness(LifeExpectancyData[[#This Row],[Life expectancy]:[Schooling]])</f>
        <v>0</v>
      </c>
    </row>
    <row r="2598" spans="1:23" x14ac:dyDescent="0.25">
      <c r="A2598" t="s">
        <v>626</v>
      </c>
      <c r="B2598">
        <v>2004</v>
      </c>
      <c r="C2598" t="s">
        <v>455</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Data_Completeness(LifeExpectancyData[[#This Row],[Life expectancy]:[Schooling]])</f>
        <v>0</v>
      </c>
    </row>
    <row r="2599" spans="1:23" x14ac:dyDescent="0.25">
      <c r="A2599" t="s">
        <v>626</v>
      </c>
      <c r="B2599">
        <v>2003</v>
      </c>
      <c r="C2599" t="s">
        <v>455</v>
      </c>
      <c r="D2599">
        <v>73.2</v>
      </c>
      <c r="E2599">
        <v>126</v>
      </c>
      <c r="F2599">
        <v>0</v>
      </c>
      <c r="G2599">
        <v>2.4</v>
      </c>
      <c r="H2599">
        <v>0</v>
      </c>
      <c r="J2599">
        <v>18</v>
      </c>
      <c r="K2599">
        <v>54.1</v>
      </c>
      <c r="L2599">
        <v>0</v>
      </c>
      <c r="M2599">
        <v>96</v>
      </c>
      <c r="N2599">
        <v>9.17</v>
      </c>
      <c r="O2599">
        <v>96</v>
      </c>
      <c r="P2599">
        <v>0.1</v>
      </c>
      <c r="S2599">
        <v>2.7</v>
      </c>
      <c r="T2599">
        <v>2.7</v>
      </c>
      <c r="U2599">
        <v>0</v>
      </c>
      <c r="V2599">
        <v>11.9</v>
      </c>
      <c r="W2599" t="b">
        <f>Data_Completeness(LifeExpectancyData[[#This Row],[Life expectancy]:[Schooling]])</f>
        <v>0</v>
      </c>
    </row>
    <row r="2600" spans="1:23" x14ac:dyDescent="0.25">
      <c r="A2600" t="s">
        <v>626</v>
      </c>
      <c r="B2600">
        <v>2002</v>
      </c>
      <c r="C2600" t="s">
        <v>455</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Data_Completeness(LifeExpectancyData[[#This Row],[Life expectancy]:[Schooling]])</f>
        <v>0</v>
      </c>
    </row>
    <row r="2601" spans="1:23" x14ac:dyDescent="0.25">
      <c r="A2601" t="s">
        <v>626</v>
      </c>
      <c r="B2601">
        <v>2001</v>
      </c>
      <c r="C2601" t="s">
        <v>455</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Data_Completeness(LifeExpectancyData[[#This Row],[Life expectancy]:[Schooling]])</f>
        <v>0</v>
      </c>
    </row>
    <row r="2602" spans="1:23" x14ac:dyDescent="0.25">
      <c r="A2602" t="s">
        <v>626</v>
      </c>
      <c r="B2602">
        <v>2000</v>
      </c>
      <c r="C2602" t="s">
        <v>455</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Data_Completeness(LifeExpectancyData[[#This Row],[Life expectancy]:[Schooling]])</f>
        <v>0</v>
      </c>
    </row>
    <row r="2603" spans="1:23" x14ac:dyDescent="0.25">
      <c r="A2603" t="s">
        <v>627</v>
      </c>
      <c r="B2603">
        <v>2015</v>
      </c>
      <c r="C2603" t="s">
        <v>455</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Data_Completeness(LifeExpectancyData[[#This Row],[Life expectancy]:[Schooling]])</f>
        <v>0</v>
      </c>
    </row>
    <row r="2604" spans="1:23" x14ac:dyDescent="0.25">
      <c r="A2604" t="s">
        <v>627</v>
      </c>
      <c r="B2604">
        <v>2014</v>
      </c>
      <c r="C2604" t="s">
        <v>455</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Data_Completeness(LifeExpectancyData[[#This Row],[Life expectancy]:[Schooling]])</f>
        <v>1</v>
      </c>
    </row>
    <row r="2605" spans="1:23" x14ac:dyDescent="0.25">
      <c r="A2605" t="s">
        <v>627</v>
      </c>
      <c r="B2605">
        <v>2013</v>
      </c>
      <c r="C2605" t="s">
        <v>455</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Data_Completeness(LifeExpectancyData[[#This Row],[Life expectancy]:[Schooling]])</f>
        <v>1</v>
      </c>
    </row>
    <row r="2606" spans="1:23" x14ac:dyDescent="0.25">
      <c r="A2606" t="s">
        <v>627</v>
      </c>
      <c r="B2606">
        <v>2012</v>
      </c>
      <c r="C2606" t="s">
        <v>455</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Data_Completeness(LifeExpectancyData[[#This Row],[Life expectancy]:[Schooling]])</f>
        <v>1</v>
      </c>
    </row>
    <row r="2607" spans="1:23" x14ac:dyDescent="0.25">
      <c r="A2607" t="s">
        <v>627</v>
      </c>
      <c r="B2607">
        <v>2011</v>
      </c>
      <c r="C2607" t="s">
        <v>455</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Data_Completeness(LifeExpectancyData[[#This Row],[Life expectancy]:[Schooling]])</f>
        <v>1</v>
      </c>
    </row>
    <row r="2608" spans="1:23" x14ac:dyDescent="0.25">
      <c r="A2608" t="s">
        <v>627</v>
      </c>
      <c r="B2608">
        <v>2010</v>
      </c>
      <c r="C2608" t="s">
        <v>455</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Data_Completeness(LifeExpectancyData[[#This Row],[Life expectancy]:[Schooling]])</f>
        <v>1</v>
      </c>
    </row>
    <row r="2609" spans="1:23" x14ac:dyDescent="0.25">
      <c r="A2609" t="s">
        <v>627</v>
      </c>
      <c r="B2609">
        <v>2009</v>
      </c>
      <c r="C2609" t="s">
        <v>455</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Data_Completeness(LifeExpectancyData[[#This Row],[Life expectancy]:[Schooling]])</f>
        <v>1</v>
      </c>
    </row>
    <row r="2610" spans="1:23" x14ac:dyDescent="0.25">
      <c r="A2610" t="s">
        <v>627</v>
      </c>
      <c r="B2610">
        <v>2008</v>
      </c>
      <c r="C2610" t="s">
        <v>455</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Data_Completeness(LifeExpectancyData[[#This Row],[Life expectancy]:[Schooling]])</f>
        <v>1</v>
      </c>
    </row>
    <row r="2611" spans="1:23" x14ac:dyDescent="0.25">
      <c r="A2611" t="s">
        <v>627</v>
      </c>
      <c r="B2611">
        <v>2007</v>
      </c>
      <c r="C2611" t="s">
        <v>455</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Data_Completeness(LifeExpectancyData[[#This Row],[Life expectancy]:[Schooling]])</f>
        <v>0</v>
      </c>
    </row>
    <row r="2612" spans="1:23" x14ac:dyDescent="0.25">
      <c r="A2612" t="s">
        <v>627</v>
      </c>
      <c r="B2612">
        <v>2006</v>
      </c>
      <c r="C2612" t="s">
        <v>455</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Data_Completeness(LifeExpectancyData[[#This Row],[Life expectancy]:[Schooling]])</f>
        <v>0</v>
      </c>
    </row>
    <row r="2613" spans="1:23" x14ac:dyDescent="0.25">
      <c r="A2613" t="s">
        <v>627</v>
      </c>
      <c r="B2613">
        <v>2005</v>
      </c>
      <c r="C2613" t="s">
        <v>455</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Data_Completeness(LifeExpectancyData[[#This Row],[Life expectancy]:[Schooling]])</f>
        <v>0</v>
      </c>
    </row>
    <row r="2614" spans="1:23" x14ac:dyDescent="0.25">
      <c r="A2614" t="s">
        <v>627</v>
      </c>
      <c r="B2614">
        <v>2004</v>
      </c>
      <c r="C2614" t="s">
        <v>455</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Data_Completeness(LifeExpectancyData[[#This Row],[Life expectancy]:[Schooling]])</f>
        <v>0</v>
      </c>
    </row>
    <row r="2615" spans="1:23" x14ac:dyDescent="0.25">
      <c r="A2615" t="s">
        <v>627</v>
      </c>
      <c r="B2615">
        <v>2003</v>
      </c>
      <c r="C2615" t="s">
        <v>455</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Data_Completeness(LifeExpectancyData[[#This Row],[Life expectancy]:[Schooling]])</f>
        <v>0</v>
      </c>
    </row>
    <row r="2616" spans="1:23" x14ac:dyDescent="0.25">
      <c r="A2616" t="s">
        <v>627</v>
      </c>
      <c r="B2616">
        <v>2002</v>
      </c>
      <c r="C2616" t="s">
        <v>455</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Data_Completeness(LifeExpectancyData[[#This Row],[Life expectancy]:[Schooling]])</f>
        <v>0</v>
      </c>
    </row>
    <row r="2617" spans="1:23" x14ac:dyDescent="0.25">
      <c r="A2617" t="s">
        <v>627</v>
      </c>
      <c r="B2617">
        <v>2001</v>
      </c>
      <c r="C2617" t="s">
        <v>455</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Data_Completeness(LifeExpectancyData[[#This Row],[Life expectancy]:[Schooling]])</f>
        <v>0</v>
      </c>
    </row>
    <row r="2618" spans="1:23" x14ac:dyDescent="0.25">
      <c r="A2618" t="s">
        <v>627</v>
      </c>
      <c r="B2618">
        <v>2000</v>
      </c>
      <c r="C2618" t="s">
        <v>455</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Data_Completeness(LifeExpectancyData[[#This Row],[Life expectancy]:[Schooling]])</f>
        <v>0</v>
      </c>
    </row>
    <row r="2619" spans="1:23" x14ac:dyDescent="0.25">
      <c r="A2619" t="s">
        <v>628</v>
      </c>
      <c r="B2619">
        <v>2015</v>
      </c>
      <c r="C2619" t="s">
        <v>455</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Data_Completeness(LifeExpectancyData[[#This Row],[Life expectancy]:[Schooling]])</f>
        <v>0</v>
      </c>
    </row>
    <row r="2620" spans="1:23" x14ac:dyDescent="0.25">
      <c r="A2620" t="s">
        <v>628</v>
      </c>
      <c r="B2620">
        <v>2014</v>
      </c>
      <c r="C2620" t="s">
        <v>455</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Data_Completeness(LifeExpectancyData[[#This Row],[Life expectancy]:[Schooling]])</f>
        <v>1</v>
      </c>
    </row>
    <row r="2621" spans="1:23" x14ac:dyDescent="0.25">
      <c r="A2621" t="s">
        <v>628</v>
      </c>
      <c r="B2621">
        <v>2013</v>
      </c>
      <c r="C2621" t="s">
        <v>455</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Data_Completeness(LifeExpectancyData[[#This Row],[Life expectancy]:[Schooling]])</f>
        <v>1</v>
      </c>
    </row>
    <row r="2622" spans="1:23" x14ac:dyDescent="0.25">
      <c r="A2622" t="s">
        <v>628</v>
      </c>
      <c r="B2622">
        <v>2012</v>
      </c>
      <c r="C2622" t="s">
        <v>455</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Data_Completeness(LifeExpectancyData[[#This Row],[Life expectancy]:[Schooling]])</f>
        <v>1</v>
      </c>
    </row>
    <row r="2623" spans="1:23" x14ac:dyDescent="0.25">
      <c r="A2623" t="s">
        <v>628</v>
      </c>
      <c r="B2623">
        <v>2011</v>
      </c>
      <c r="C2623" t="s">
        <v>455</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Data_Completeness(LifeExpectancyData[[#This Row],[Life expectancy]:[Schooling]])</f>
        <v>1</v>
      </c>
    </row>
    <row r="2624" spans="1:23" x14ac:dyDescent="0.25">
      <c r="A2624" t="s">
        <v>628</v>
      </c>
      <c r="B2624">
        <v>2010</v>
      </c>
      <c r="C2624" t="s">
        <v>455</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Data_Completeness(LifeExpectancyData[[#This Row],[Life expectancy]:[Schooling]])</f>
        <v>1</v>
      </c>
    </row>
    <row r="2625" spans="1:23" x14ac:dyDescent="0.25">
      <c r="A2625" t="s">
        <v>628</v>
      </c>
      <c r="B2625">
        <v>2009</v>
      </c>
      <c r="C2625" t="s">
        <v>455</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Data_Completeness(LifeExpectancyData[[#This Row],[Life expectancy]:[Schooling]])</f>
        <v>1</v>
      </c>
    </row>
    <row r="2626" spans="1:23" x14ac:dyDescent="0.25">
      <c r="A2626" t="s">
        <v>628</v>
      </c>
      <c r="B2626">
        <v>2008</v>
      </c>
      <c r="C2626" t="s">
        <v>455</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Data_Completeness(LifeExpectancyData[[#This Row],[Life expectancy]:[Schooling]])</f>
        <v>1</v>
      </c>
    </row>
    <row r="2627" spans="1:23" x14ac:dyDescent="0.25">
      <c r="A2627" t="s">
        <v>628</v>
      </c>
      <c r="B2627">
        <v>2007</v>
      </c>
      <c r="C2627" t="s">
        <v>455</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Data_Completeness(LifeExpectancyData[[#This Row],[Life expectancy]:[Schooling]])</f>
        <v>0</v>
      </c>
    </row>
    <row r="2628" spans="1:23" x14ac:dyDescent="0.25">
      <c r="A2628" t="s">
        <v>628</v>
      </c>
      <c r="B2628">
        <v>2006</v>
      </c>
      <c r="C2628" t="s">
        <v>455</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Data_Completeness(LifeExpectancyData[[#This Row],[Life expectancy]:[Schooling]])</f>
        <v>0</v>
      </c>
    </row>
    <row r="2629" spans="1:23" x14ac:dyDescent="0.25">
      <c r="A2629" t="s">
        <v>628</v>
      </c>
      <c r="B2629">
        <v>2005</v>
      </c>
      <c r="C2629" t="s">
        <v>455</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Data_Completeness(LifeExpectancyData[[#This Row],[Life expectancy]:[Schooling]])</f>
        <v>0</v>
      </c>
    </row>
    <row r="2630" spans="1:23" x14ac:dyDescent="0.25">
      <c r="A2630" t="s">
        <v>628</v>
      </c>
      <c r="B2630">
        <v>2004</v>
      </c>
      <c r="C2630" t="s">
        <v>455</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Data_Completeness(LifeExpectancyData[[#This Row],[Life expectancy]:[Schooling]])</f>
        <v>0</v>
      </c>
    </row>
    <row r="2631" spans="1:23" x14ac:dyDescent="0.25">
      <c r="A2631" t="s">
        <v>628</v>
      </c>
      <c r="B2631">
        <v>2003</v>
      </c>
      <c r="C2631" t="s">
        <v>455</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Data_Completeness(LifeExpectancyData[[#This Row],[Life expectancy]:[Schooling]])</f>
        <v>0</v>
      </c>
    </row>
    <row r="2632" spans="1:23" x14ac:dyDescent="0.25">
      <c r="A2632" t="s">
        <v>628</v>
      </c>
      <c r="B2632">
        <v>2002</v>
      </c>
      <c r="C2632" t="s">
        <v>455</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Data_Completeness(LifeExpectancyData[[#This Row],[Life expectancy]:[Schooling]])</f>
        <v>0</v>
      </c>
    </row>
    <row r="2633" spans="1:23" x14ac:dyDescent="0.25">
      <c r="A2633" t="s">
        <v>628</v>
      </c>
      <c r="B2633">
        <v>2001</v>
      </c>
      <c r="C2633" t="s">
        <v>455</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Data_Completeness(LifeExpectancyData[[#This Row],[Life expectancy]:[Schooling]])</f>
        <v>0</v>
      </c>
    </row>
    <row r="2634" spans="1:23" x14ac:dyDescent="0.25">
      <c r="A2634" t="s">
        <v>628</v>
      </c>
      <c r="B2634">
        <v>2000</v>
      </c>
      <c r="C2634" t="s">
        <v>455</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Data_Completeness(LifeExpectancyData[[#This Row],[Life expectancy]:[Schooling]])</f>
        <v>0</v>
      </c>
    </row>
    <row r="2635" spans="1:23" x14ac:dyDescent="0.25">
      <c r="A2635" t="s">
        <v>629</v>
      </c>
      <c r="B2635">
        <v>2015</v>
      </c>
      <c r="C2635" t="s">
        <v>455</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Data_Completeness(LifeExpectancyData[[#This Row],[Life expectancy]:[Schooling]])</f>
        <v>0</v>
      </c>
    </row>
    <row r="2636" spans="1:23" x14ac:dyDescent="0.25">
      <c r="A2636" t="s">
        <v>629</v>
      </c>
      <c r="B2636">
        <v>2014</v>
      </c>
      <c r="C2636" t="s">
        <v>455</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Data_Completeness(LifeExpectancyData[[#This Row],[Life expectancy]:[Schooling]])</f>
        <v>1</v>
      </c>
    </row>
    <row r="2637" spans="1:23" x14ac:dyDescent="0.25">
      <c r="A2637" t="s">
        <v>629</v>
      </c>
      <c r="B2637">
        <v>2013</v>
      </c>
      <c r="C2637" t="s">
        <v>455</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Data_Completeness(LifeExpectancyData[[#This Row],[Life expectancy]:[Schooling]])</f>
        <v>1</v>
      </c>
    </row>
    <row r="2638" spans="1:23" x14ac:dyDescent="0.25">
      <c r="A2638" t="s">
        <v>629</v>
      </c>
      <c r="B2638">
        <v>2012</v>
      </c>
      <c r="C2638" t="s">
        <v>455</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Data_Completeness(LifeExpectancyData[[#This Row],[Life expectancy]:[Schooling]])</f>
        <v>1</v>
      </c>
    </row>
    <row r="2639" spans="1:23" x14ac:dyDescent="0.25">
      <c r="A2639" t="s">
        <v>629</v>
      </c>
      <c r="B2639">
        <v>2011</v>
      </c>
      <c r="C2639" t="s">
        <v>455</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Data_Completeness(LifeExpectancyData[[#This Row],[Life expectancy]:[Schooling]])</f>
        <v>1</v>
      </c>
    </row>
    <row r="2640" spans="1:23" x14ac:dyDescent="0.25">
      <c r="A2640" t="s">
        <v>629</v>
      </c>
      <c r="B2640">
        <v>2010</v>
      </c>
      <c r="C2640" t="s">
        <v>455</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Data_Completeness(LifeExpectancyData[[#This Row],[Life expectancy]:[Schooling]])</f>
        <v>1</v>
      </c>
    </row>
    <row r="2641" spans="1:23" x14ac:dyDescent="0.25">
      <c r="A2641" t="s">
        <v>629</v>
      </c>
      <c r="B2641">
        <v>2009</v>
      </c>
      <c r="C2641" t="s">
        <v>455</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Data_Completeness(LifeExpectancyData[[#This Row],[Life expectancy]:[Schooling]])</f>
        <v>1</v>
      </c>
    </row>
    <row r="2642" spans="1:23" x14ac:dyDescent="0.25">
      <c r="A2642" t="s">
        <v>629</v>
      </c>
      <c r="B2642">
        <v>2008</v>
      </c>
      <c r="C2642" t="s">
        <v>455</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Data_Completeness(LifeExpectancyData[[#This Row],[Life expectancy]:[Schooling]])</f>
        <v>1</v>
      </c>
    </row>
    <row r="2643" spans="1:23" x14ac:dyDescent="0.25">
      <c r="A2643" t="s">
        <v>629</v>
      </c>
      <c r="B2643">
        <v>2007</v>
      </c>
      <c r="C2643" t="s">
        <v>455</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Data_Completeness(LifeExpectancyData[[#This Row],[Life expectancy]:[Schooling]])</f>
        <v>1</v>
      </c>
    </row>
    <row r="2644" spans="1:23" x14ac:dyDescent="0.25">
      <c r="A2644" t="s">
        <v>629</v>
      </c>
      <c r="B2644">
        <v>2006</v>
      </c>
      <c r="C2644" t="s">
        <v>455</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Data_Completeness(LifeExpectancyData[[#This Row],[Life expectancy]:[Schooling]])</f>
        <v>1</v>
      </c>
    </row>
    <row r="2645" spans="1:23" x14ac:dyDescent="0.25">
      <c r="A2645" t="s">
        <v>629</v>
      </c>
      <c r="B2645">
        <v>2005</v>
      </c>
      <c r="C2645" t="s">
        <v>455</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Data_Completeness(LifeExpectancyData[[#This Row],[Life expectancy]:[Schooling]])</f>
        <v>1</v>
      </c>
    </row>
    <row r="2646" spans="1:23" x14ac:dyDescent="0.25">
      <c r="A2646" t="s">
        <v>629</v>
      </c>
      <c r="B2646">
        <v>2004</v>
      </c>
      <c r="C2646" t="s">
        <v>455</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Data_Completeness(LifeExpectancyData[[#This Row],[Life expectancy]:[Schooling]])</f>
        <v>1</v>
      </c>
    </row>
    <row r="2647" spans="1:23" x14ac:dyDescent="0.25">
      <c r="A2647" t="s">
        <v>629</v>
      </c>
      <c r="B2647">
        <v>2003</v>
      </c>
      <c r="C2647" t="s">
        <v>455</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Data_Completeness(LifeExpectancyData[[#This Row],[Life expectancy]:[Schooling]])</f>
        <v>1</v>
      </c>
    </row>
    <row r="2648" spans="1:23" x14ac:dyDescent="0.25">
      <c r="A2648" t="s">
        <v>629</v>
      </c>
      <c r="B2648">
        <v>2002</v>
      </c>
      <c r="C2648" t="s">
        <v>455</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Data_Completeness(LifeExpectancyData[[#This Row],[Life expectancy]:[Schooling]])</f>
        <v>1</v>
      </c>
    </row>
    <row r="2649" spans="1:23" x14ac:dyDescent="0.25">
      <c r="A2649" t="s">
        <v>629</v>
      </c>
      <c r="B2649">
        <v>2001</v>
      </c>
      <c r="C2649" t="s">
        <v>455</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Data_Completeness(LifeExpectancyData[[#This Row],[Life expectancy]:[Schooling]])</f>
        <v>1</v>
      </c>
    </row>
    <row r="2650" spans="1:23" x14ac:dyDescent="0.25">
      <c r="A2650" t="s">
        <v>629</v>
      </c>
      <c r="B2650">
        <v>2000</v>
      </c>
      <c r="C2650" t="s">
        <v>455</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Data_Completeness(LifeExpectancyData[[#This Row],[Life expectancy]:[Schooling]])</f>
        <v>1</v>
      </c>
    </row>
    <row r="2651" spans="1:23" x14ac:dyDescent="0.25">
      <c r="A2651" t="s">
        <v>630</v>
      </c>
      <c r="B2651">
        <v>2015</v>
      </c>
      <c r="C2651" t="s">
        <v>455</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Data_Completeness(LifeExpectancyData[[#This Row],[Life expectancy]:[Schooling]])</f>
        <v>0</v>
      </c>
    </row>
    <row r="2652" spans="1:23" x14ac:dyDescent="0.25">
      <c r="A2652" t="s">
        <v>630</v>
      </c>
      <c r="B2652">
        <v>2014</v>
      </c>
      <c r="C2652" t="s">
        <v>455</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Data_Completeness(LifeExpectancyData[[#This Row],[Life expectancy]:[Schooling]])</f>
        <v>1</v>
      </c>
    </row>
    <row r="2653" spans="1:23" x14ac:dyDescent="0.25">
      <c r="A2653" t="s">
        <v>630</v>
      </c>
      <c r="B2653">
        <v>2013</v>
      </c>
      <c r="C2653" t="s">
        <v>455</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Data_Completeness(LifeExpectancyData[[#This Row],[Life expectancy]:[Schooling]])</f>
        <v>1</v>
      </c>
    </row>
    <row r="2654" spans="1:23" x14ac:dyDescent="0.25">
      <c r="A2654" t="s">
        <v>630</v>
      </c>
      <c r="B2654">
        <v>2012</v>
      </c>
      <c r="C2654" t="s">
        <v>455</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Data_Completeness(LifeExpectancyData[[#This Row],[Life expectancy]:[Schooling]])</f>
        <v>1</v>
      </c>
    </row>
    <row r="2655" spans="1:23" x14ac:dyDescent="0.25">
      <c r="A2655" t="s">
        <v>630</v>
      </c>
      <c r="B2655">
        <v>2011</v>
      </c>
      <c r="C2655" t="s">
        <v>455</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Data_Completeness(LifeExpectancyData[[#This Row],[Life expectancy]:[Schooling]])</f>
        <v>1</v>
      </c>
    </row>
    <row r="2656" spans="1:23" x14ac:dyDescent="0.25">
      <c r="A2656" t="s">
        <v>630</v>
      </c>
      <c r="B2656">
        <v>2010</v>
      </c>
      <c r="C2656" t="s">
        <v>455</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Data_Completeness(LifeExpectancyData[[#This Row],[Life expectancy]:[Schooling]])</f>
        <v>1</v>
      </c>
    </row>
    <row r="2657" spans="1:23" x14ac:dyDescent="0.25">
      <c r="A2657" t="s">
        <v>630</v>
      </c>
      <c r="B2657">
        <v>2009</v>
      </c>
      <c r="C2657" t="s">
        <v>455</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Data_Completeness(LifeExpectancyData[[#This Row],[Life expectancy]:[Schooling]])</f>
        <v>1</v>
      </c>
    </row>
    <row r="2658" spans="1:23" x14ac:dyDescent="0.25">
      <c r="A2658" t="s">
        <v>630</v>
      </c>
      <c r="B2658">
        <v>2008</v>
      </c>
      <c r="C2658" t="s">
        <v>455</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Data_Completeness(LifeExpectancyData[[#This Row],[Life expectancy]:[Schooling]])</f>
        <v>1</v>
      </c>
    </row>
    <row r="2659" spans="1:23" x14ac:dyDescent="0.25">
      <c r="A2659" t="s">
        <v>630</v>
      </c>
      <c r="B2659">
        <v>2007</v>
      </c>
      <c r="C2659" t="s">
        <v>455</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Data_Completeness(LifeExpectancyData[[#This Row],[Life expectancy]:[Schooling]])</f>
        <v>1</v>
      </c>
    </row>
    <row r="2660" spans="1:23" x14ac:dyDescent="0.25">
      <c r="A2660" t="s">
        <v>630</v>
      </c>
      <c r="B2660">
        <v>2006</v>
      </c>
      <c r="C2660" t="s">
        <v>455</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Data_Completeness(LifeExpectancyData[[#This Row],[Life expectancy]:[Schooling]])</f>
        <v>1</v>
      </c>
    </row>
    <row r="2661" spans="1:23" x14ac:dyDescent="0.25">
      <c r="A2661" t="s">
        <v>630</v>
      </c>
      <c r="B2661">
        <v>2005</v>
      </c>
      <c r="C2661" t="s">
        <v>455</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Data_Completeness(LifeExpectancyData[[#This Row],[Life expectancy]:[Schooling]])</f>
        <v>1</v>
      </c>
    </row>
    <row r="2662" spans="1:23" x14ac:dyDescent="0.25">
      <c r="A2662" t="s">
        <v>630</v>
      </c>
      <c r="B2662">
        <v>2004</v>
      </c>
      <c r="C2662" t="s">
        <v>455</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Data_Completeness(LifeExpectancyData[[#This Row],[Life expectancy]:[Schooling]])</f>
        <v>1</v>
      </c>
    </row>
    <row r="2663" spans="1:23" x14ac:dyDescent="0.25">
      <c r="A2663" t="s">
        <v>630</v>
      </c>
      <c r="B2663">
        <v>2003</v>
      </c>
      <c r="C2663" t="s">
        <v>455</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Data_Completeness(LifeExpectancyData[[#This Row],[Life expectancy]:[Schooling]])</f>
        <v>1</v>
      </c>
    </row>
    <row r="2664" spans="1:23" x14ac:dyDescent="0.25">
      <c r="A2664" t="s">
        <v>630</v>
      </c>
      <c r="B2664">
        <v>2002</v>
      </c>
      <c r="C2664" t="s">
        <v>455</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Data_Completeness(LifeExpectancyData[[#This Row],[Life expectancy]:[Schooling]])</f>
        <v>1</v>
      </c>
    </row>
    <row r="2665" spans="1:23" x14ac:dyDescent="0.25">
      <c r="A2665" t="s">
        <v>630</v>
      </c>
      <c r="B2665">
        <v>2001</v>
      </c>
      <c r="C2665" t="s">
        <v>455</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Data_Completeness(LifeExpectancyData[[#This Row],[Life expectancy]:[Schooling]])</f>
        <v>0</v>
      </c>
    </row>
    <row r="2666" spans="1:23" x14ac:dyDescent="0.25">
      <c r="A2666" t="s">
        <v>630</v>
      </c>
      <c r="B2666">
        <v>2000</v>
      </c>
      <c r="C2666" t="s">
        <v>455</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Data_Completeness(LifeExpectancyData[[#This Row],[Life expectancy]:[Schooling]])</f>
        <v>0</v>
      </c>
    </row>
    <row r="2667" spans="1:23" x14ac:dyDescent="0.25">
      <c r="A2667" t="s">
        <v>631</v>
      </c>
      <c r="B2667">
        <v>2015</v>
      </c>
      <c r="C2667" t="s">
        <v>455</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Data_Completeness(LifeExpectancyData[[#This Row],[Life expectancy]:[Schooling]])</f>
        <v>0</v>
      </c>
    </row>
    <row r="2668" spans="1:23" x14ac:dyDescent="0.25">
      <c r="A2668" t="s">
        <v>631</v>
      </c>
      <c r="B2668">
        <v>2014</v>
      </c>
      <c r="C2668" t="s">
        <v>455</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Data_Completeness(LifeExpectancyData[[#This Row],[Life expectancy]:[Schooling]])</f>
        <v>1</v>
      </c>
    </row>
    <row r="2669" spans="1:23" x14ac:dyDescent="0.25">
      <c r="A2669" t="s">
        <v>631</v>
      </c>
      <c r="B2669">
        <v>2013</v>
      </c>
      <c r="C2669" t="s">
        <v>455</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Data_Completeness(LifeExpectancyData[[#This Row],[Life expectancy]:[Schooling]])</f>
        <v>1</v>
      </c>
    </row>
    <row r="2670" spans="1:23" x14ac:dyDescent="0.25">
      <c r="A2670" t="s">
        <v>631</v>
      </c>
      <c r="B2670">
        <v>2012</v>
      </c>
      <c r="C2670" t="s">
        <v>455</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Data_Completeness(LifeExpectancyData[[#This Row],[Life expectancy]:[Schooling]])</f>
        <v>1</v>
      </c>
    </row>
    <row r="2671" spans="1:23" x14ac:dyDescent="0.25">
      <c r="A2671" t="s">
        <v>631</v>
      </c>
      <c r="B2671">
        <v>2011</v>
      </c>
      <c r="C2671" t="s">
        <v>455</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Data_Completeness(LifeExpectancyData[[#This Row],[Life expectancy]:[Schooling]])</f>
        <v>1</v>
      </c>
    </row>
    <row r="2672" spans="1:23" x14ac:dyDescent="0.25">
      <c r="A2672" t="s">
        <v>631</v>
      </c>
      <c r="B2672">
        <v>2010</v>
      </c>
      <c r="C2672" t="s">
        <v>455</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Data_Completeness(LifeExpectancyData[[#This Row],[Life expectancy]:[Schooling]])</f>
        <v>1</v>
      </c>
    </row>
    <row r="2673" spans="1:23" x14ac:dyDescent="0.25">
      <c r="A2673" t="s">
        <v>631</v>
      </c>
      <c r="B2673">
        <v>2009</v>
      </c>
      <c r="C2673" t="s">
        <v>455</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Data_Completeness(LifeExpectancyData[[#This Row],[Life expectancy]:[Schooling]])</f>
        <v>1</v>
      </c>
    </row>
    <row r="2674" spans="1:23" x14ac:dyDescent="0.25">
      <c r="A2674" t="s">
        <v>631</v>
      </c>
      <c r="B2674">
        <v>2008</v>
      </c>
      <c r="C2674" t="s">
        <v>455</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Data_Completeness(LifeExpectancyData[[#This Row],[Life expectancy]:[Schooling]])</f>
        <v>1</v>
      </c>
    </row>
    <row r="2675" spans="1:23" x14ac:dyDescent="0.25">
      <c r="A2675" t="s">
        <v>631</v>
      </c>
      <c r="B2675">
        <v>2007</v>
      </c>
      <c r="C2675" t="s">
        <v>455</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Data_Completeness(LifeExpectancyData[[#This Row],[Life expectancy]:[Schooling]])</f>
        <v>1</v>
      </c>
    </row>
    <row r="2676" spans="1:23" x14ac:dyDescent="0.25">
      <c r="A2676" t="s">
        <v>631</v>
      </c>
      <c r="B2676">
        <v>2006</v>
      </c>
      <c r="C2676" t="s">
        <v>455</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Data_Completeness(LifeExpectancyData[[#This Row],[Life expectancy]:[Schooling]])</f>
        <v>1</v>
      </c>
    </row>
    <row r="2677" spans="1:23" x14ac:dyDescent="0.25">
      <c r="A2677" t="s">
        <v>631</v>
      </c>
      <c r="B2677">
        <v>2005</v>
      </c>
      <c r="C2677" t="s">
        <v>455</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Data_Completeness(LifeExpectancyData[[#This Row],[Life expectancy]:[Schooling]])</f>
        <v>1</v>
      </c>
    </row>
    <row r="2678" spans="1:23" x14ac:dyDescent="0.25">
      <c r="A2678" t="s">
        <v>631</v>
      </c>
      <c r="B2678">
        <v>2004</v>
      </c>
      <c r="C2678" t="s">
        <v>455</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Data_Completeness(LifeExpectancyData[[#This Row],[Life expectancy]:[Schooling]])</f>
        <v>1</v>
      </c>
    </row>
    <row r="2679" spans="1:23" x14ac:dyDescent="0.25">
      <c r="A2679" t="s">
        <v>631</v>
      </c>
      <c r="B2679">
        <v>2003</v>
      </c>
      <c r="C2679" t="s">
        <v>455</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Data_Completeness(LifeExpectancyData[[#This Row],[Life expectancy]:[Schooling]])</f>
        <v>1</v>
      </c>
    </row>
    <row r="2680" spans="1:23" x14ac:dyDescent="0.25">
      <c r="A2680" t="s">
        <v>631</v>
      </c>
      <c r="B2680">
        <v>2002</v>
      </c>
      <c r="C2680" t="s">
        <v>455</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Data_Completeness(LifeExpectancyData[[#This Row],[Life expectancy]:[Schooling]])</f>
        <v>1</v>
      </c>
    </row>
    <row r="2681" spans="1:23" x14ac:dyDescent="0.25">
      <c r="A2681" t="s">
        <v>631</v>
      </c>
      <c r="B2681">
        <v>2001</v>
      </c>
      <c r="C2681" t="s">
        <v>455</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Data_Completeness(LifeExpectancyData[[#This Row],[Life expectancy]:[Schooling]])</f>
        <v>1</v>
      </c>
    </row>
    <row r="2682" spans="1:23" x14ac:dyDescent="0.25">
      <c r="A2682" t="s">
        <v>631</v>
      </c>
      <c r="B2682">
        <v>2000</v>
      </c>
      <c r="C2682" t="s">
        <v>455</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Data_Completeness(LifeExpectancyData[[#This Row],[Life expectancy]:[Schooling]])</f>
        <v>1</v>
      </c>
    </row>
    <row r="2683" spans="1:23" x14ac:dyDescent="0.25">
      <c r="A2683" t="s">
        <v>632</v>
      </c>
      <c r="B2683">
        <v>2015</v>
      </c>
      <c r="C2683" t="s">
        <v>455</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Data_Completeness(LifeExpectancyData[[#This Row],[Life expectancy]:[Schooling]])</f>
        <v>0</v>
      </c>
    </row>
    <row r="2684" spans="1:23" x14ac:dyDescent="0.25">
      <c r="A2684" t="s">
        <v>632</v>
      </c>
      <c r="B2684">
        <v>2014</v>
      </c>
      <c r="C2684" t="s">
        <v>455</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Data_Completeness(LifeExpectancyData[[#This Row],[Life expectancy]:[Schooling]])</f>
        <v>1</v>
      </c>
    </row>
    <row r="2685" spans="1:23" x14ac:dyDescent="0.25">
      <c r="A2685" t="s">
        <v>632</v>
      </c>
      <c r="B2685">
        <v>2013</v>
      </c>
      <c r="C2685" t="s">
        <v>455</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Data_Completeness(LifeExpectancyData[[#This Row],[Life expectancy]:[Schooling]])</f>
        <v>1</v>
      </c>
    </row>
    <row r="2686" spans="1:23" x14ac:dyDescent="0.25">
      <c r="A2686" t="s">
        <v>632</v>
      </c>
      <c r="B2686">
        <v>2012</v>
      </c>
      <c r="C2686" t="s">
        <v>455</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Data_Completeness(LifeExpectancyData[[#This Row],[Life expectancy]:[Schooling]])</f>
        <v>1</v>
      </c>
    </row>
    <row r="2687" spans="1:23" x14ac:dyDescent="0.25">
      <c r="A2687" t="s">
        <v>632</v>
      </c>
      <c r="B2687">
        <v>2011</v>
      </c>
      <c r="C2687" t="s">
        <v>455</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Data_Completeness(LifeExpectancyData[[#This Row],[Life expectancy]:[Schooling]])</f>
        <v>1</v>
      </c>
    </row>
    <row r="2688" spans="1:23" x14ac:dyDescent="0.25">
      <c r="A2688" t="s">
        <v>632</v>
      </c>
      <c r="B2688">
        <v>2010</v>
      </c>
      <c r="C2688" t="s">
        <v>455</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Data_Completeness(LifeExpectancyData[[#This Row],[Life expectancy]:[Schooling]])</f>
        <v>1</v>
      </c>
    </row>
    <row r="2689" spans="1:23" x14ac:dyDescent="0.25">
      <c r="A2689" t="s">
        <v>632</v>
      </c>
      <c r="B2689">
        <v>2009</v>
      </c>
      <c r="C2689" t="s">
        <v>455</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Data_Completeness(LifeExpectancyData[[#This Row],[Life expectancy]:[Schooling]])</f>
        <v>1</v>
      </c>
    </row>
    <row r="2690" spans="1:23" x14ac:dyDescent="0.25">
      <c r="A2690" t="s">
        <v>632</v>
      </c>
      <c r="B2690">
        <v>2008</v>
      </c>
      <c r="C2690" t="s">
        <v>455</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Data_Completeness(LifeExpectancyData[[#This Row],[Life expectancy]:[Schooling]])</f>
        <v>1</v>
      </c>
    </row>
    <row r="2691" spans="1:23" x14ac:dyDescent="0.25">
      <c r="A2691" t="s">
        <v>632</v>
      </c>
      <c r="B2691">
        <v>2007</v>
      </c>
      <c r="C2691" t="s">
        <v>455</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Data_Completeness(LifeExpectancyData[[#This Row],[Life expectancy]:[Schooling]])</f>
        <v>1</v>
      </c>
    </row>
    <row r="2692" spans="1:23" x14ac:dyDescent="0.25">
      <c r="A2692" t="s">
        <v>632</v>
      </c>
      <c r="B2692">
        <v>2006</v>
      </c>
      <c r="C2692" t="s">
        <v>455</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Data_Completeness(LifeExpectancyData[[#This Row],[Life expectancy]:[Schooling]])</f>
        <v>1</v>
      </c>
    </row>
    <row r="2693" spans="1:23" x14ac:dyDescent="0.25">
      <c r="A2693" t="s">
        <v>632</v>
      </c>
      <c r="B2693">
        <v>2005</v>
      </c>
      <c r="C2693" t="s">
        <v>455</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Data_Completeness(LifeExpectancyData[[#This Row],[Life expectancy]:[Schooling]])</f>
        <v>1</v>
      </c>
    </row>
    <row r="2694" spans="1:23" x14ac:dyDescent="0.25">
      <c r="A2694" t="s">
        <v>632</v>
      </c>
      <c r="B2694">
        <v>2004</v>
      </c>
      <c r="C2694" t="s">
        <v>455</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Data_Completeness(LifeExpectancyData[[#This Row],[Life expectancy]:[Schooling]])</f>
        <v>1</v>
      </c>
    </row>
    <row r="2695" spans="1:23" x14ac:dyDescent="0.25">
      <c r="A2695" t="s">
        <v>632</v>
      </c>
      <c r="B2695">
        <v>2003</v>
      </c>
      <c r="C2695" t="s">
        <v>455</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Data_Completeness(LifeExpectancyData[[#This Row],[Life expectancy]:[Schooling]])</f>
        <v>1</v>
      </c>
    </row>
    <row r="2696" spans="1:23" x14ac:dyDescent="0.25">
      <c r="A2696" t="s">
        <v>632</v>
      </c>
      <c r="B2696">
        <v>2002</v>
      </c>
      <c r="C2696" t="s">
        <v>455</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Data_Completeness(LifeExpectancyData[[#This Row],[Life expectancy]:[Schooling]])</f>
        <v>1</v>
      </c>
    </row>
    <row r="2697" spans="1:23" x14ac:dyDescent="0.25">
      <c r="A2697" t="s">
        <v>632</v>
      </c>
      <c r="B2697">
        <v>2001</v>
      </c>
      <c r="C2697" t="s">
        <v>455</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Data_Completeness(LifeExpectancyData[[#This Row],[Life expectancy]:[Schooling]])</f>
        <v>1</v>
      </c>
    </row>
    <row r="2698" spans="1:23" x14ac:dyDescent="0.25">
      <c r="A2698" t="s">
        <v>632</v>
      </c>
      <c r="B2698">
        <v>2000</v>
      </c>
      <c r="C2698" t="s">
        <v>455</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Data_Completeness(LifeExpectancyData[[#This Row],[Life expectancy]:[Schooling]])</f>
        <v>1</v>
      </c>
    </row>
    <row r="2699" spans="1:23" x14ac:dyDescent="0.25">
      <c r="A2699" t="s">
        <v>633</v>
      </c>
      <c r="B2699">
        <v>2015</v>
      </c>
      <c r="C2699" t="s">
        <v>455</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Data_Completeness(LifeExpectancyData[[#This Row],[Life expectancy]:[Schooling]])</f>
        <v>0</v>
      </c>
    </row>
    <row r="2700" spans="1:23" x14ac:dyDescent="0.25">
      <c r="A2700" t="s">
        <v>633</v>
      </c>
      <c r="B2700">
        <v>2014</v>
      </c>
      <c r="C2700" t="s">
        <v>455</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Data_Completeness(LifeExpectancyData[[#This Row],[Life expectancy]:[Schooling]])</f>
        <v>1</v>
      </c>
    </row>
    <row r="2701" spans="1:23" x14ac:dyDescent="0.25">
      <c r="A2701" t="s">
        <v>633</v>
      </c>
      <c r="B2701">
        <v>2013</v>
      </c>
      <c r="C2701" t="s">
        <v>455</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Data_Completeness(LifeExpectancyData[[#This Row],[Life expectancy]:[Schooling]])</f>
        <v>1</v>
      </c>
    </row>
    <row r="2702" spans="1:23" x14ac:dyDescent="0.25">
      <c r="A2702" t="s">
        <v>633</v>
      </c>
      <c r="B2702">
        <v>2012</v>
      </c>
      <c r="C2702" t="s">
        <v>455</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Data_Completeness(LifeExpectancyData[[#This Row],[Life expectancy]:[Schooling]])</f>
        <v>1</v>
      </c>
    </row>
    <row r="2703" spans="1:23" x14ac:dyDescent="0.25">
      <c r="A2703" t="s">
        <v>633</v>
      </c>
      <c r="B2703">
        <v>2011</v>
      </c>
      <c r="C2703" t="s">
        <v>455</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Data_Completeness(LifeExpectancyData[[#This Row],[Life expectancy]:[Schooling]])</f>
        <v>1</v>
      </c>
    </row>
    <row r="2704" spans="1:23" x14ac:dyDescent="0.25">
      <c r="A2704" t="s">
        <v>633</v>
      </c>
      <c r="B2704">
        <v>2010</v>
      </c>
      <c r="C2704" t="s">
        <v>455</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Data_Completeness(LifeExpectancyData[[#This Row],[Life expectancy]:[Schooling]])</f>
        <v>1</v>
      </c>
    </row>
    <row r="2705" spans="1:23" x14ac:dyDescent="0.25">
      <c r="A2705" t="s">
        <v>633</v>
      </c>
      <c r="B2705">
        <v>2009</v>
      </c>
      <c r="C2705" t="s">
        <v>455</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Data_Completeness(LifeExpectancyData[[#This Row],[Life expectancy]:[Schooling]])</f>
        <v>1</v>
      </c>
    </row>
    <row r="2706" spans="1:23" x14ac:dyDescent="0.25">
      <c r="A2706" t="s">
        <v>633</v>
      </c>
      <c r="B2706">
        <v>2008</v>
      </c>
      <c r="C2706" t="s">
        <v>455</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Data_Completeness(LifeExpectancyData[[#This Row],[Life expectancy]:[Schooling]])</f>
        <v>1</v>
      </c>
    </row>
    <row r="2707" spans="1:23" x14ac:dyDescent="0.25">
      <c r="A2707" t="s">
        <v>633</v>
      </c>
      <c r="B2707">
        <v>2007</v>
      </c>
      <c r="C2707" t="s">
        <v>455</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Data_Completeness(LifeExpectancyData[[#This Row],[Life expectancy]:[Schooling]])</f>
        <v>1</v>
      </c>
    </row>
    <row r="2708" spans="1:23" x14ac:dyDescent="0.25">
      <c r="A2708" t="s">
        <v>633</v>
      </c>
      <c r="B2708">
        <v>2006</v>
      </c>
      <c r="C2708" t="s">
        <v>455</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Data_Completeness(LifeExpectancyData[[#This Row],[Life expectancy]:[Schooling]])</f>
        <v>1</v>
      </c>
    </row>
    <row r="2709" spans="1:23" x14ac:dyDescent="0.25">
      <c r="A2709" t="s">
        <v>633</v>
      </c>
      <c r="B2709">
        <v>2005</v>
      </c>
      <c r="C2709" t="s">
        <v>455</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Data_Completeness(LifeExpectancyData[[#This Row],[Life expectancy]:[Schooling]])</f>
        <v>1</v>
      </c>
    </row>
    <row r="2710" spans="1:23" x14ac:dyDescent="0.25">
      <c r="A2710" t="s">
        <v>633</v>
      </c>
      <c r="B2710">
        <v>2004</v>
      </c>
      <c r="C2710" t="s">
        <v>455</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Data_Completeness(LifeExpectancyData[[#This Row],[Life expectancy]:[Schooling]])</f>
        <v>1</v>
      </c>
    </row>
    <row r="2711" spans="1:23" x14ac:dyDescent="0.25">
      <c r="A2711" t="s">
        <v>633</v>
      </c>
      <c r="B2711">
        <v>2003</v>
      </c>
      <c r="C2711" t="s">
        <v>455</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Data_Completeness(LifeExpectancyData[[#This Row],[Life expectancy]:[Schooling]])</f>
        <v>1</v>
      </c>
    </row>
    <row r="2712" spans="1:23" x14ac:dyDescent="0.25">
      <c r="A2712" t="s">
        <v>633</v>
      </c>
      <c r="B2712">
        <v>2002</v>
      </c>
      <c r="C2712" t="s">
        <v>455</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Data_Completeness(LifeExpectancyData[[#This Row],[Life expectancy]:[Schooling]])</f>
        <v>1</v>
      </c>
    </row>
    <row r="2713" spans="1:23" x14ac:dyDescent="0.25">
      <c r="A2713" t="s">
        <v>633</v>
      </c>
      <c r="B2713">
        <v>2001</v>
      </c>
      <c r="C2713" t="s">
        <v>455</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Data_Completeness(LifeExpectancyData[[#This Row],[Life expectancy]:[Schooling]])</f>
        <v>0</v>
      </c>
    </row>
    <row r="2714" spans="1:23" x14ac:dyDescent="0.25">
      <c r="A2714" t="s">
        <v>633</v>
      </c>
      <c r="B2714">
        <v>2000</v>
      </c>
      <c r="C2714" t="s">
        <v>455</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Data_Completeness(LifeExpectancyData[[#This Row],[Life expectancy]:[Schooling]])</f>
        <v>0</v>
      </c>
    </row>
    <row r="2715" spans="1:23" x14ac:dyDescent="0.25">
      <c r="A2715" t="s">
        <v>634</v>
      </c>
      <c r="B2715">
        <v>2013</v>
      </c>
      <c r="C2715" t="s">
        <v>455</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Data_Completeness(LifeExpectancyData[[#This Row],[Life expectancy]:[Schooling]])</f>
        <v>0</v>
      </c>
    </row>
    <row r="2716" spans="1:23" x14ac:dyDescent="0.25">
      <c r="A2716" t="s">
        <v>635</v>
      </c>
      <c r="B2716">
        <v>2015</v>
      </c>
      <c r="C2716" t="s">
        <v>455</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Data_Completeness(LifeExpectancyData[[#This Row],[Life expectancy]:[Schooling]])</f>
        <v>0</v>
      </c>
    </row>
    <row r="2717" spans="1:23" x14ac:dyDescent="0.25">
      <c r="A2717" t="s">
        <v>635</v>
      </c>
      <c r="B2717">
        <v>2014</v>
      </c>
      <c r="C2717" t="s">
        <v>455</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Data_Completeness(LifeExpectancyData[[#This Row],[Life expectancy]:[Schooling]])</f>
        <v>1</v>
      </c>
    </row>
    <row r="2718" spans="1:23" x14ac:dyDescent="0.25">
      <c r="A2718" t="s">
        <v>635</v>
      </c>
      <c r="B2718">
        <v>2013</v>
      </c>
      <c r="C2718" t="s">
        <v>455</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Data_Completeness(LifeExpectancyData[[#This Row],[Life expectancy]:[Schooling]])</f>
        <v>1</v>
      </c>
    </row>
    <row r="2719" spans="1:23" x14ac:dyDescent="0.25">
      <c r="A2719" t="s">
        <v>635</v>
      </c>
      <c r="B2719">
        <v>2012</v>
      </c>
      <c r="C2719" t="s">
        <v>455</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Data_Completeness(LifeExpectancyData[[#This Row],[Life expectancy]:[Schooling]])</f>
        <v>1</v>
      </c>
    </row>
    <row r="2720" spans="1:23" x14ac:dyDescent="0.25">
      <c r="A2720" t="s">
        <v>635</v>
      </c>
      <c r="B2720">
        <v>2011</v>
      </c>
      <c r="C2720" t="s">
        <v>455</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Data_Completeness(LifeExpectancyData[[#This Row],[Life expectancy]:[Schooling]])</f>
        <v>1</v>
      </c>
    </row>
    <row r="2721" spans="1:23" x14ac:dyDescent="0.25">
      <c r="A2721" t="s">
        <v>635</v>
      </c>
      <c r="B2721">
        <v>2010</v>
      </c>
      <c r="C2721" t="s">
        <v>455</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Data_Completeness(LifeExpectancyData[[#This Row],[Life expectancy]:[Schooling]])</f>
        <v>1</v>
      </c>
    </row>
    <row r="2722" spans="1:23" x14ac:dyDescent="0.25">
      <c r="A2722" t="s">
        <v>635</v>
      </c>
      <c r="B2722">
        <v>2009</v>
      </c>
      <c r="C2722" t="s">
        <v>455</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Data_Completeness(LifeExpectancyData[[#This Row],[Life expectancy]:[Schooling]])</f>
        <v>1</v>
      </c>
    </row>
    <row r="2723" spans="1:23" x14ac:dyDescent="0.25">
      <c r="A2723" t="s">
        <v>635</v>
      </c>
      <c r="B2723">
        <v>2008</v>
      </c>
      <c r="C2723" t="s">
        <v>455</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Data_Completeness(LifeExpectancyData[[#This Row],[Life expectancy]:[Schooling]])</f>
        <v>1</v>
      </c>
    </row>
    <row r="2724" spans="1:23" x14ac:dyDescent="0.25">
      <c r="A2724" t="s">
        <v>635</v>
      </c>
      <c r="B2724">
        <v>2007</v>
      </c>
      <c r="C2724" t="s">
        <v>455</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Data_Completeness(LifeExpectancyData[[#This Row],[Life expectancy]:[Schooling]])</f>
        <v>1</v>
      </c>
    </row>
    <row r="2725" spans="1:23" x14ac:dyDescent="0.25">
      <c r="A2725" t="s">
        <v>635</v>
      </c>
      <c r="B2725">
        <v>2006</v>
      </c>
      <c r="C2725" t="s">
        <v>455</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Data_Completeness(LifeExpectancyData[[#This Row],[Life expectancy]:[Schooling]])</f>
        <v>1</v>
      </c>
    </row>
    <row r="2726" spans="1:23" x14ac:dyDescent="0.25">
      <c r="A2726" t="s">
        <v>635</v>
      </c>
      <c r="B2726">
        <v>2005</v>
      </c>
      <c r="C2726" t="s">
        <v>455</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Data_Completeness(LifeExpectancyData[[#This Row],[Life expectancy]:[Schooling]])</f>
        <v>1</v>
      </c>
    </row>
    <row r="2727" spans="1:23" x14ac:dyDescent="0.25">
      <c r="A2727" t="s">
        <v>635</v>
      </c>
      <c r="B2727">
        <v>2004</v>
      </c>
      <c r="C2727" t="s">
        <v>455</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Data_Completeness(LifeExpectancyData[[#This Row],[Life expectancy]:[Schooling]])</f>
        <v>1</v>
      </c>
    </row>
    <row r="2728" spans="1:23" x14ac:dyDescent="0.25">
      <c r="A2728" t="s">
        <v>635</v>
      </c>
      <c r="B2728">
        <v>2003</v>
      </c>
      <c r="C2728" t="s">
        <v>455</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Data_Completeness(LifeExpectancyData[[#This Row],[Life expectancy]:[Schooling]])</f>
        <v>1</v>
      </c>
    </row>
    <row r="2729" spans="1:23" x14ac:dyDescent="0.25">
      <c r="A2729" t="s">
        <v>635</v>
      </c>
      <c r="B2729">
        <v>2002</v>
      </c>
      <c r="C2729" t="s">
        <v>455</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Data_Completeness(LifeExpectancyData[[#This Row],[Life expectancy]:[Schooling]])</f>
        <v>1</v>
      </c>
    </row>
    <row r="2730" spans="1:23" x14ac:dyDescent="0.25">
      <c r="A2730" t="s">
        <v>635</v>
      </c>
      <c r="B2730">
        <v>2001</v>
      </c>
      <c r="C2730" t="s">
        <v>455</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Data_Completeness(LifeExpectancyData[[#This Row],[Life expectancy]:[Schooling]])</f>
        <v>0</v>
      </c>
    </row>
    <row r="2731" spans="1:23" x14ac:dyDescent="0.25">
      <c r="A2731" t="s">
        <v>635</v>
      </c>
      <c r="B2731">
        <v>2000</v>
      </c>
      <c r="C2731" t="s">
        <v>455</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Data_Completeness(LifeExpectancyData[[#This Row],[Life expectancy]:[Schooling]])</f>
        <v>0</v>
      </c>
    </row>
    <row r="2732" spans="1:23" x14ac:dyDescent="0.25">
      <c r="A2732" t="s">
        <v>636</v>
      </c>
      <c r="B2732">
        <v>2015</v>
      </c>
      <c r="C2732" t="s">
        <v>455</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Data_Completeness(LifeExpectancyData[[#This Row],[Life expectancy]:[Schooling]])</f>
        <v>0</v>
      </c>
    </row>
    <row r="2733" spans="1:23" x14ac:dyDescent="0.25">
      <c r="A2733" t="s">
        <v>636</v>
      </c>
      <c r="B2733">
        <v>2014</v>
      </c>
      <c r="C2733" t="s">
        <v>455</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Data_Completeness(LifeExpectancyData[[#This Row],[Life expectancy]:[Schooling]])</f>
        <v>1</v>
      </c>
    </row>
    <row r="2734" spans="1:23" x14ac:dyDescent="0.25">
      <c r="A2734" t="s">
        <v>636</v>
      </c>
      <c r="B2734">
        <v>2013</v>
      </c>
      <c r="C2734" t="s">
        <v>455</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Data_Completeness(LifeExpectancyData[[#This Row],[Life expectancy]:[Schooling]])</f>
        <v>1</v>
      </c>
    </row>
    <row r="2735" spans="1:23" x14ac:dyDescent="0.25">
      <c r="A2735" t="s">
        <v>636</v>
      </c>
      <c r="B2735">
        <v>2012</v>
      </c>
      <c r="C2735" t="s">
        <v>455</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Data_Completeness(LifeExpectancyData[[#This Row],[Life expectancy]:[Schooling]])</f>
        <v>1</v>
      </c>
    </row>
    <row r="2736" spans="1:23" x14ac:dyDescent="0.25">
      <c r="A2736" t="s">
        <v>636</v>
      </c>
      <c r="B2736">
        <v>2011</v>
      </c>
      <c r="C2736" t="s">
        <v>455</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Data_Completeness(LifeExpectancyData[[#This Row],[Life expectancy]:[Schooling]])</f>
        <v>1</v>
      </c>
    </row>
    <row r="2737" spans="1:23" x14ac:dyDescent="0.25">
      <c r="A2737" t="s">
        <v>636</v>
      </c>
      <c r="B2737">
        <v>2010</v>
      </c>
      <c r="C2737" t="s">
        <v>455</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Data_Completeness(LifeExpectancyData[[#This Row],[Life expectancy]:[Schooling]])</f>
        <v>1</v>
      </c>
    </row>
    <row r="2738" spans="1:23" x14ac:dyDescent="0.25">
      <c r="A2738" t="s">
        <v>636</v>
      </c>
      <c r="B2738">
        <v>2009</v>
      </c>
      <c r="C2738" t="s">
        <v>455</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Data_Completeness(LifeExpectancyData[[#This Row],[Life expectancy]:[Schooling]])</f>
        <v>1</v>
      </c>
    </row>
    <row r="2739" spans="1:23" x14ac:dyDescent="0.25">
      <c r="A2739" t="s">
        <v>636</v>
      </c>
      <c r="B2739">
        <v>2008</v>
      </c>
      <c r="C2739" t="s">
        <v>455</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Data_Completeness(LifeExpectancyData[[#This Row],[Life expectancy]:[Schooling]])</f>
        <v>1</v>
      </c>
    </row>
    <row r="2740" spans="1:23" x14ac:dyDescent="0.25">
      <c r="A2740" t="s">
        <v>636</v>
      </c>
      <c r="B2740">
        <v>2007</v>
      </c>
      <c r="C2740" t="s">
        <v>455</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Data_Completeness(LifeExpectancyData[[#This Row],[Life expectancy]:[Schooling]])</f>
        <v>1</v>
      </c>
    </row>
    <row r="2741" spans="1:23" x14ac:dyDescent="0.25">
      <c r="A2741" t="s">
        <v>636</v>
      </c>
      <c r="B2741">
        <v>2006</v>
      </c>
      <c r="C2741" t="s">
        <v>455</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Data_Completeness(LifeExpectancyData[[#This Row],[Life expectancy]:[Schooling]])</f>
        <v>1</v>
      </c>
    </row>
    <row r="2742" spans="1:23" x14ac:dyDescent="0.25">
      <c r="A2742" t="s">
        <v>636</v>
      </c>
      <c r="B2742">
        <v>2005</v>
      </c>
      <c r="C2742" t="s">
        <v>455</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Data_Completeness(LifeExpectancyData[[#This Row],[Life expectancy]:[Schooling]])</f>
        <v>1</v>
      </c>
    </row>
    <row r="2743" spans="1:23" x14ac:dyDescent="0.25">
      <c r="A2743" t="s">
        <v>636</v>
      </c>
      <c r="B2743">
        <v>2004</v>
      </c>
      <c r="C2743" t="s">
        <v>455</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Data_Completeness(LifeExpectancyData[[#This Row],[Life expectancy]:[Schooling]])</f>
        <v>1</v>
      </c>
    </row>
    <row r="2744" spans="1:23" x14ac:dyDescent="0.25">
      <c r="A2744" t="s">
        <v>636</v>
      </c>
      <c r="B2744">
        <v>2003</v>
      </c>
      <c r="C2744" t="s">
        <v>455</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Data_Completeness(LifeExpectancyData[[#This Row],[Life expectancy]:[Schooling]])</f>
        <v>1</v>
      </c>
    </row>
    <row r="2745" spans="1:23" x14ac:dyDescent="0.25">
      <c r="A2745" t="s">
        <v>636</v>
      </c>
      <c r="B2745">
        <v>2002</v>
      </c>
      <c r="C2745" t="s">
        <v>455</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Data_Completeness(LifeExpectancyData[[#This Row],[Life expectancy]:[Schooling]])</f>
        <v>1</v>
      </c>
    </row>
    <row r="2746" spans="1:23" x14ac:dyDescent="0.25">
      <c r="A2746" t="s">
        <v>636</v>
      </c>
      <c r="B2746">
        <v>2001</v>
      </c>
      <c r="C2746" t="s">
        <v>455</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Data_Completeness(LifeExpectancyData[[#This Row],[Life expectancy]:[Schooling]])</f>
        <v>1</v>
      </c>
    </row>
    <row r="2747" spans="1:23" x14ac:dyDescent="0.25">
      <c r="A2747" t="s">
        <v>636</v>
      </c>
      <c r="B2747">
        <v>2000</v>
      </c>
      <c r="C2747" t="s">
        <v>455</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Data_Completeness(LifeExpectancyData[[#This Row],[Life expectancy]:[Schooling]])</f>
        <v>1</v>
      </c>
    </row>
    <row r="2748" spans="1:23" x14ac:dyDescent="0.25">
      <c r="A2748" t="s">
        <v>637</v>
      </c>
      <c r="B2748">
        <v>2015</v>
      </c>
      <c r="C2748" t="s">
        <v>455</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Data_Completeness(LifeExpectancyData[[#This Row],[Life expectancy]:[Schooling]])</f>
        <v>0</v>
      </c>
    </row>
    <row r="2749" spans="1:23" x14ac:dyDescent="0.25">
      <c r="A2749" t="s">
        <v>637</v>
      </c>
      <c r="B2749">
        <v>2014</v>
      </c>
      <c r="C2749" t="s">
        <v>455</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Data_Completeness(LifeExpectancyData[[#This Row],[Life expectancy]:[Schooling]])</f>
        <v>0</v>
      </c>
    </row>
    <row r="2750" spans="1:23" x14ac:dyDescent="0.25">
      <c r="A2750" t="s">
        <v>637</v>
      </c>
      <c r="B2750">
        <v>2013</v>
      </c>
      <c r="C2750" t="s">
        <v>455</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Data_Completeness(LifeExpectancyData[[#This Row],[Life expectancy]:[Schooling]])</f>
        <v>0</v>
      </c>
    </row>
    <row r="2751" spans="1:23" x14ac:dyDescent="0.25">
      <c r="A2751" t="s">
        <v>637</v>
      </c>
      <c r="B2751">
        <v>2012</v>
      </c>
      <c r="C2751" t="s">
        <v>455</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Data_Completeness(LifeExpectancyData[[#This Row],[Life expectancy]:[Schooling]])</f>
        <v>0</v>
      </c>
    </row>
    <row r="2752" spans="1:23" x14ac:dyDescent="0.25">
      <c r="A2752" t="s">
        <v>637</v>
      </c>
      <c r="B2752">
        <v>2011</v>
      </c>
      <c r="C2752" t="s">
        <v>455</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Data_Completeness(LifeExpectancyData[[#This Row],[Life expectancy]:[Schooling]])</f>
        <v>0</v>
      </c>
    </row>
    <row r="2753" spans="1:23" x14ac:dyDescent="0.25">
      <c r="A2753" t="s">
        <v>637</v>
      </c>
      <c r="B2753">
        <v>2010</v>
      </c>
      <c r="C2753" t="s">
        <v>455</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Data_Completeness(LifeExpectancyData[[#This Row],[Life expectancy]:[Schooling]])</f>
        <v>0</v>
      </c>
    </row>
    <row r="2754" spans="1:23" x14ac:dyDescent="0.25">
      <c r="A2754" t="s">
        <v>637</v>
      </c>
      <c r="B2754">
        <v>2009</v>
      </c>
      <c r="C2754" t="s">
        <v>455</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Data_Completeness(LifeExpectancyData[[#This Row],[Life expectancy]:[Schooling]])</f>
        <v>0</v>
      </c>
    </row>
    <row r="2755" spans="1:23" x14ac:dyDescent="0.25">
      <c r="A2755" t="s">
        <v>637</v>
      </c>
      <c r="B2755">
        <v>2008</v>
      </c>
      <c r="C2755" t="s">
        <v>455</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Data_Completeness(LifeExpectancyData[[#This Row],[Life expectancy]:[Schooling]])</f>
        <v>0</v>
      </c>
    </row>
    <row r="2756" spans="1:23" x14ac:dyDescent="0.25">
      <c r="A2756" t="s">
        <v>637</v>
      </c>
      <c r="B2756">
        <v>2007</v>
      </c>
      <c r="C2756" t="s">
        <v>455</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Data_Completeness(LifeExpectancyData[[#This Row],[Life expectancy]:[Schooling]])</f>
        <v>0</v>
      </c>
    </row>
    <row r="2757" spans="1:23" x14ac:dyDescent="0.25">
      <c r="A2757" t="s">
        <v>637</v>
      </c>
      <c r="B2757">
        <v>2006</v>
      </c>
      <c r="C2757" t="s">
        <v>455</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Data_Completeness(LifeExpectancyData[[#This Row],[Life expectancy]:[Schooling]])</f>
        <v>0</v>
      </c>
    </row>
    <row r="2758" spans="1:23" x14ac:dyDescent="0.25">
      <c r="A2758" t="s">
        <v>637</v>
      </c>
      <c r="B2758">
        <v>2005</v>
      </c>
      <c r="C2758" t="s">
        <v>455</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Data_Completeness(LifeExpectancyData[[#This Row],[Life expectancy]:[Schooling]])</f>
        <v>0</v>
      </c>
    </row>
    <row r="2759" spans="1:23" x14ac:dyDescent="0.25">
      <c r="A2759" t="s">
        <v>637</v>
      </c>
      <c r="B2759">
        <v>2004</v>
      </c>
      <c r="C2759" t="s">
        <v>455</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Data_Completeness(LifeExpectancyData[[#This Row],[Life expectancy]:[Schooling]])</f>
        <v>0</v>
      </c>
    </row>
    <row r="2760" spans="1:23" x14ac:dyDescent="0.25">
      <c r="A2760" t="s">
        <v>637</v>
      </c>
      <c r="B2760">
        <v>2003</v>
      </c>
      <c r="C2760" t="s">
        <v>455</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Data_Completeness(LifeExpectancyData[[#This Row],[Life expectancy]:[Schooling]])</f>
        <v>0</v>
      </c>
    </row>
    <row r="2761" spans="1:23" x14ac:dyDescent="0.25">
      <c r="A2761" t="s">
        <v>637</v>
      </c>
      <c r="B2761">
        <v>2002</v>
      </c>
      <c r="C2761" t="s">
        <v>455</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Data_Completeness(LifeExpectancyData[[#This Row],[Life expectancy]:[Schooling]])</f>
        <v>0</v>
      </c>
    </row>
    <row r="2762" spans="1:23" x14ac:dyDescent="0.25">
      <c r="A2762" t="s">
        <v>637</v>
      </c>
      <c r="B2762">
        <v>2001</v>
      </c>
      <c r="C2762" t="s">
        <v>455</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Data_Completeness(LifeExpectancyData[[#This Row],[Life expectancy]:[Schooling]])</f>
        <v>0</v>
      </c>
    </row>
    <row r="2763" spans="1:23" x14ac:dyDescent="0.25">
      <c r="A2763" t="s">
        <v>637</v>
      </c>
      <c r="B2763">
        <v>2000</v>
      </c>
      <c r="C2763" t="s">
        <v>455</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Data_Completeness(LifeExpectancyData[[#This Row],[Life expectancy]:[Schooling]])</f>
        <v>0</v>
      </c>
    </row>
    <row r="2764" spans="1:23" x14ac:dyDescent="0.25">
      <c r="A2764" t="s">
        <v>638</v>
      </c>
      <c r="B2764">
        <v>2015</v>
      </c>
      <c r="C2764" t="s">
        <v>463</v>
      </c>
      <c r="D2764">
        <v>81.2</v>
      </c>
      <c r="E2764">
        <v>69</v>
      </c>
      <c r="F2764">
        <v>3</v>
      </c>
      <c r="G2764">
        <v>10.66</v>
      </c>
      <c r="H2764">
        <v>0</v>
      </c>
      <c r="J2764">
        <v>91</v>
      </c>
      <c r="K2764">
        <v>66.599999999999994</v>
      </c>
      <c r="L2764">
        <v>4</v>
      </c>
      <c r="M2764">
        <v>96</v>
      </c>
      <c r="O2764">
        <v>96</v>
      </c>
      <c r="P2764">
        <v>0.1</v>
      </c>
      <c r="S2764">
        <v>0.8</v>
      </c>
      <c r="T2764">
        <v>0.6</v>
      </c>
      <c r="W2764" t="b">
        <f>Data_Completeness(LifeExpectancyData[[#This Row],[Life expectancy]:[Schooling]])</f>
        <v>0</v>
      </c>
    </row>
    <row r="2765" spans="1:23" x14ac:dyDescent="0.25">
      <c r="A2765" t="s">
        <v>638</v>
      </c>
      <c r="B2765">
        <v>2014</v>
      </c>
      <c r="C2765" t="s">
        <v>463</v>
      </c>
      <c r="D2765">
        <v>81</v>
      </c>
      <c r="E2765">
        <v>71</v>
      </c>
      <c r="F2765">
        <v>3</v>
      </c>
      <c r="G2765">
        <v>10.37</v>
      </c>
      <c r="H2765">
        <v>0</v>
      </c>
      <c r="J2765">
        <v>133</v>
      </c>
      <c r="K2765">
        <v>66</v>
      </c>
      <c r="L2765">
        <v>4</v>
      </c>
      <c r="M2765">
        <v>95</v>
      </c>
      <c r="N2765">
        <v>9.1199999999999992</v>
      </c>
      <c r="O2765">
        <v>95</v>
      </c>
      <c r="P2765">
        <v>0.1</v>
      </c>
      <c r="S2765">
        <v>0.8</v>
      </c>
      <c r="T2765">
        <v>0.5</v>
      </c>
      <c r="W2765" t="b">
        <f>Data_Completeness(LifeExpectancyData[[#This Row],[Life expectancy]:[Schooling]])</f>
        <v>0</v>
      </c>
    </row>
    <row r="2766" spans="1:23" x14ac:dyDescent="0.25">
      <c r="A2766" t="s">
        <v>638</v>
      </c>
      <c r="B2766">
        <v>2013</v>
      </c>
      <c r="C2766" t="s">
        <v>463</v>
      </c>
      <c r="D2766">
        <v>87</v>
      </c>
      <c r="E2766">
        <v>72</v>
      </c>
      <c r="F2766">
        <v>3</v>
      </c>
      <c r="G2766">
        <v>10.32</v>
      </c>
      <c r="H2766">
        <v>0</v>
      </c>
      <c r="J2766">
        <v>1919</v>
      </c>
      <c r="K2766">
        <v>65.400000000000006</v>
      </c>
      <c r="L2766">
        <v>4</v>
      </c>
      <c r="M2766">
        <v>95</v>
      </c>
      <c r="N2766">
        <v>9.34</v>
      </c>
      <c r="O2766">
        <v>95</v>
      </c>
      <c r="P2766">
        <v>0.1</v>
      </c>
      <c r="S2766">
        <v>0.8</v>
      </c>
      <c r="T2766">
        <v>0.5</v>
      </c>
      <c r="W2766" t="b">
        <f>Data_Completeness(LifeExpectancyData[[#This Row],[Life expectancy]:[Schooling]])</f>
        <v>0</v>
      </c>
    </row>
    <row r="2767" spans="1:23" x14ac:dyDescent="0.25">
      <c r="A2767" t="s">
        <v>638</v>
      </c>
      <c r="B2767">
        <v>2012</v>
      </c>
      <c r="C2767" t="s">
        <v>463</v>
      </c>
      <c r="D2767">
        <v>86</v>
      </c>
      <c r="E2767">
        <v>72</v>
      </c>
      <c r="F2767">
        <v>3</v>
      </c>
      <c r="G2767">
        <v>10.42</v>
      </c>
      <c r="H2767">
        <v>0</v>
      </c>
      <c r="J2767">
        <v>2092</v>
      </c>
      <c r="K2767">
        <v>64.8</v>
      </c>
      <c r="L2767">
        <v>4</v>
      </c>
      <c r="M2767">
        <v>95</v>
      </c>
      <c r="N2767">
        <v>9.41</v>
      </c>
      <c r="O2767">
        <v>95</v>
      </c>
      <c r="P2767">
        <v>0.1</v>
      </c>
      <c r="S2767">
        <v>0.8</v>
      </c>
      <c r="T2767">
        <v>0.5</v>
      </c>
      <c r="W2767" t="b">
        <f>Data_Completeness(LifeExpectancyData[[#This Row],[Life expectancy]:[Schooling]])</f>
        <v>0</v>
      </c>
    </row>
    <row r="2768" spans="1:23" x14ac:dyDescent="0.25">
      <c r="A2768" t="s">
        <v>638</v>
      </c>
      <c r="B2768">
        <v>2011</v>
      </c>
      <c r="C2768" t="s">
        <v>463</v>
      </c>
      <c r="D2768">
        <v>86</v>
      </c>
      <c r="E2768">
        <v>74</v>
      </c>
      <c r="F2768">
        <v>3</v>
      </c>
      <c r="G2768">
        <v>10.68</v>
      </c>
      <c r="H2768">
        <v>0</v>
      </c>
      <c r="J2768">
        <v>1112</v>
      </c>
      <c r="K2768">
        <v>64.2</v>
      </c>
      <c r="L2768">
        <v>4</v>
      </c>
      <c r="M2768">
        <v>95</v>
      </c>
      <c r="N2768">
        <v>9.34</v>
      </c>
      <c r="O2768">
        <v>95</v>
      </c>
      <c r="P2768">
        <v>0.1</v>
      </c>
      <c r="S2768">
        <v>0.8</v>
      </c>
      <c r="T2768">
        <v>0.5</v>
      </c>
      <c r="W2768" t="b">
        <f>Data_Completeness(LifeExpectancyData[[#This Row],[Life expectancy]:[Schooling]])</f>
        <v>0</v>
      </c>
    </row>
    <row r="2769" spans="1:23" x14ac:dyDescent="0.25">
      <c r="A2769" t="s">
        <v>638</v>
      </c>
      <c r="B2769">
        <v>2010</v>
      </c>
      <c r="C2769" t="s">
        <v>463</v>
      </c>
      <c r="D2769">
        <v>82</v>
      </c>
      <c r="E2769">
        <v>77</v>
      </c>
      <c r="F2769">
        <v>3</v>
      </c>
      <c r="G2769">
        <v>10.88</v>
      </c>
      <c r="H2769">
        <v>0</v>
      </c>
      <c r="J2769">
        <v>443</v>
      </c>
      <c r="K2769">
        <v>63.6</v>
      </c>
      <c r="L2769">
        <v>4</v>
      </c>
      <c r="M2769">
        <v>94</v>
      </c>
      <c r="N2769">
        <v>9.51</v>
      </c>
      <c r="O2769">
        <v>94</v>
      </c>
      <c r="P2769">
        <v>0.1</v>
      </c>
      <c r="S2769">
        <v>0.8</v>
      </c>
      <c r="T2769">
        <v>0.5</v>
      </c>
      <c r="W2769" t="b">
        <f>Data_Completeness(LifeExpectancyData[[#This Row],[Life expectancy]:[Schooling]])</f>
        <v>0</v>
      </c>
    </row>
    <row r="2770" spans="1:23" x14ac:dyDescent="0.25">
      <c r="A2770" t="s">
        <v>638</v>
      </c>
      <c r="B2770">
        <v>2009</v>
      </c>
      <c r="C2770" t="s">
        <v>463</v>
      </c>
      <c r="D2770">
        <v>81</v>
      </c>
      <c r="E2770">
        <v>78</v>
      </c>
      <c r="F2770">
        <v>4</v>
      </c>
      <c r="G2770">
        <v>10.79</v>
      </c>
      <c r="H2770">
        <v>0</v>
      </c>
      <c r="J2770">
        <v>1212</v>
      </c>
      <c r="K2770">
        <v>63.1</v>
      </c>
      <c r="L2770">
        <v>4</v>
      </c>
      <c r="M2770">
        <v>93</v>
      </c>
      <c r="N2770">
        <v>9.81</v>
      </c>
      <c r="O2770">
        <v>93</v>
      </c>
      <c r="P2770">
        <v>0.1</v>
      </c>
      <c r="S2770">
        <v>0.8</v>
      </c>
      <c r="T2770">
        <v>0.5</v>
      </c>
      <c r="W2770" t="b">
        <f>Data_Completeness(LifeExpectancyData[[#This Row],[Life expectancy]:[Schooling]])</f>
        <v>0</v>
      </c>
    </row>
    <row r="2771" spans="1:23" x14ac:dyDescent="0.25">
      <c r="A2771" t="s">
        <v>638</v>
      </c>
      <c r="B2771">
        <v>2008</v>
      </c>
      <c r="C2771" t="s">
        <v>463</v>
      </c>
      <c r="D2771">
        <v>79.599999999999994</v>
      </c>
      <c r="E2771">
        <v>8</v>
      </c>
      <c r="F2771">
        <v>4</v>
      </c>
      <c r="G2771">
        <v>11.47</v>
      </c>
      <c r="H2771">
        <v>0</v>
      </c>
      <c r="J2771">
        <v>1445</v>
      </c>
      <c r="K2771">
        <v>62.5</v>
      </c>
      <c r="L2771">
        <v>4</v>
      </c>
      <c r="M2771">
        <v>92</v>
      </c>
      <c r="N2771">
        <v>8.85</v>
      </c>
      <c r="O2771">
        <v>92</v>
      </c>
      <c r="P2771">
        <v>0.1</v>
      </c>
      <c r="S2771">
        <v>0.8</v>
      </c>
      <c r="T2771">
        <v>0.5</v>
      </c>
      <c r="W2771" t="b">
        <f>Data_Completeness(LifeExpectancyData[[#This Row],[Life expectancy]:[Schooling]])</f>
        <v>0</v>
      </c>
    </row>
    <row r="2772" spans="1:23" x14ac:dyDescent="0.25">
      <c r="A2772" t="s">
        <v>638</v>
      </c>
      <c r="B2772">
        <v>2007</v>
      </c>
      <c r="C2772" t="s">
        <v>463</v>
      </c>
      <c r="D2772">
        <v>79.5</v>
      </c>
      <c r="E2772">
        <v>8</v>
      </c>
      <c r="F2772">
        <v>4</v>
      </c>
      <c r="G2772">
        <v>11.84</v>
      </c>
      <c r="H2772">
        <v>0</v>
      </c>
      <c r="J2772">
        <v>1022</v>
      </c>
      <c r="K2772">
        <v>61.9</v>
      </c>
      <c r="L2772">
        <v>4</v>
      </c>
      <c r="M2772">
        <v>92</v>
      </c>
      <c r="N2772">
        <v>8.42</v>
      </c>
      <c r="O2772">
        <v>92</v>
      </c>
      <c r="P2772">
        <v>0.1</v>
      </c>
      <c r="S2772">
        <v>0.7</v>
      </c>
      <c r="T2772">
        <v>0.5</v>
      </c>
      <c r="W2772" t="b">
        <f>Data_Completeness(LifeExpectancyData[[#This Row],[Life expectancy]:[Schooling]])</f>
        <v>0</v>
      </c>
    </row>
    <row r="2773" spans="1:23" x14ac:dyDescent="0.25">
      <c r="A2773" t="s">
        <v>638</v>
      </c>
      <c r="B2773">
        <v>2006</v>
      </c>
      <c r="C2773" t="s">
        <v>463</v>
      </c>
      <c r="D2773">
        <v>79.3</v>
      </c>
      <c r="E2773">
        <v>82</v>
      </c>
      <c r="F2773">
        <v>4</v>
      </c>
      <c r="G2773">
        <v>11.61</v>
      </c>
      <c r="H2773">
        <v>0</v>
      </c>
      <c r="J2773">
        <v>764</v>
      </c>
      <c r="K2773">
        <v>61.3</v>
      </c>
      <c r="L2773">
        <v>4</v>
      </c>
      <c r="M2773">
        <v>92</v>
      </c>
      <c r="N2773">
        <v>8.36</v>
      </c>
      <c r="O2773">
        <v>92</v>
      </c>
      <c r="P2773">
        <v>0.1</v>
      </c>
      <c r="S2773">
        <v>0.7</v>
      </c>
      <c r="T2773">
        <v>0.5</v>
      </c>
      <c r="W2773" t="b">
        <f>Data_Completeness(LifeExpectancyData[[#This Row],[Life expectancy]:[Schooling]])</f>
        <v>0</v>
      </c>
    </row>
    <row r="2774" spans="1:23" x14ac:dyDescent="0.25">
      <c r="A2774" t="s">
        <v>638</v>
      </c>
      <c r="B2774">
        <v>2005</v>
      </c>
      <c r="C2774" t="s">
        <v>463</v>
      </c>
      <c r="D2774">
        <v>79</v>
      </c>
      <c r="E2774">
        <v>82</v>
      </c>
      <c r="F2774">
        <v>4</v>
      </c>
      <c r="G2774">
        <v>12.05</v>
      </c>
      <c r="H2774">
        <v>0</v>
      </c>
      <c r="J2774">
        <v>79</v>
      </c>
      <c r="K2774">
        <v>6.7</v>
      </c>
      <c r="L2774">
        <v>4</v>
      </c>
      <c r="M2774">
        <v>91</v>
      </c>
      <c r="N2774">
        <v>8.24</v>
      </c>
      <c r="O2774">
        <v>91</v>
      </c>
      <c r="P2774">
        <v>0.1</v>
      </c>
      <c r="S2774">
        <v>0.7</v>
      </c>
      <c r="T2774">
        <v>0.5</v>
      </c>
      <c r="W2774" t="b">
        <f>Data_Completeness(LifeExpectancyData[[#This Row],[Life expectancy]:[Schooling]])</f>
        <v>0</v>
      </c>
    </row>
    <row r="2775" spans="1:23" x14ac:dyDescent="0.25">
      <c r="A2775" t="s">
        <v>638</v>
      </c>
      <c r="B2775">
        <v>2004</v>
      </c>
      <c r="C2775" t="s">
        <v>463</v>
      </c>
      <c r="D2775">
        <v>78.8</v>
      </c>
      <c r="E2775">
        <v>83</v>
      </c>
      <c r="F2775">
        <v>4</v>
      </c>
      <c r="G2775">
        <v>12.22</v>
      </c>
      <c r="H2775">
        <v>0</v>
      </c>
      <c r="J2775">
        <v>189</v>
      </c>
      <c r="K2775">
        <v>6.1</v>
      </c>
      <c r="L2775">
        <v>4</v>
      </c>
      <c r="M2775">
        <v>92</v>
      </c>
      <c r="N2775">
        <v>7.98</v>
      </c>
      <c r="O2775">
        <v>92</v>
      </c>
      <c r="P2775">
        <v>0.1</v>
      </c>
      <c r="S2775">
        <v>0.7</v>
      </c>
      <c r="T2775">
        <v>0.5</v>
      </c>
      <c r="W2775" t="b">
        <f>Data_Completeness(LifeExpectancyData[[#This Row],[Life expectancy]:[Schooling]])</f>
        <v>0</v>
      </c>
    </row>
    <row r="2776" spans="1:23" x14ac:dyDescent="0.25">
      <c r="A2776" t="s">
        <v>638</v>
      </c>
      <c r="B2776">
        <v>2003</v>
      </c>
      <c r="C2776" t="s">
        <v>463</v>
      </c>
      <c r="D2776">
        <v>78.3</v>
      </c>
      <c r="E2776">
        <v>86</v>
      </c>
      <c r="F2776">
        <v>4</v>
      </c>
      <c r="G2776">
        <v>11.85</v>
      </c>
      <c r="H2776">
        <v>0</v>
      </c>
      <c r="J2776">
        <v>460</v>
      </c>
      <c r="K2776">
        <v>59.5</v>
      </c>
      <c r="L2776">
        <v>4</v>
      </c>
      <c r="M2776">
        <v>91</v>
      </c>
      <c r="N2776">
        <v>7.81</v>
      </c>
      <c r="O2776">
        <v>91</v>
      </c>
      <c r="P2776">
        <v>0.1</v>
      </c>
      <c r="S2776">
        <v>0.7</v>
      </c>
      <c r="T2776">
        <v>0.5</v>
      </c>
      <c r="W2776" t="b">
        <f>Data_Completeness(LifeExpectancyData[[#This Row],[Life expectancy]:[Schooling]])</f>
        <v>0</v>
      </c>
    </row>
    <row r="2777" spans="1:23" x14ac:dyDescent="0.25">
      <c r="A2777" t="s">
        <v>638</v>
      </c>
      <c r="B2777">
        <v>2002</v>
      </c>
      <c r="C2777" t="s">
        <v>463</v>
      </c>
      <c r="D2777">
        <v>78.2</v>
      </c>
      <c r="E2777">
        <v>87</v>
      </c>
      <c r="F2777">
        <v>4</v>
      </c>
      <c r="G2777">
        <v>11.44</v>
      </c>
      <c r="H2777">
        <v>0</v>
      </c>
      <c r="J2777">
        <v>314</v>
      </c>
      <c r="K2777">
        <v>58.8</v>
      </c>
      <c r="L2777">
        <v>4</v>
      </c>
      <c r="M2777">
        <v>91</v>
      </c>
      <c r="N2777">
        <v>7.57</v>
      </c>
      <c r="O2777">
        <v>91</v>
      </c>
      <c r="P2777">
        <v>0.1</v>
      </c>
      <c r="S2777">
        <v>0.7</v>
      </c>
      <c r="T2777">
        <v>0.5</v>
      </c>
      <c r="W2777" t="b">
        <f>Data_Completeness(LifeExpectancyData[[#This Row],[Life expectancy]:[Schooling]])</f>
        <v>0</v>
      </c>
    </row>
    <row r="2778" spans="1:23" x14ac:dyDescent="0.25">
      <c r="A2778" t="s">
        <v>638</v>
      </c>
      <c r="B2778">
        <v>2001</v>
      </c>
      <c r="C2778" t="s">
        <v>463</v>
      </c>
      <c r="D2778">
        <v>78</v>
      </c>
      <c r="E2778">
        <v>88</v>
      </c>
      <c r="F2778">
        <v>4</v>
      </c>
      <c r="G2778">
        <v>10.91</v>
      </c>
      <c r="H2778">
        <v>0</v>
      </c>
      <c r="J2778">
        <v>73</v>
      </c>
      <c r="K2778">
        <v>58.2</v>
      </c>
      <c r="L2778">
        <v>4</v>
      </c>
      <c r="M2778">
        <v>91</v>
      </c>
      <c r="N2778">
        <v>7.31</v>
      </c>
      <c r="O2778">
        <v>91</v>
      </c>
      <c r="P2778">
        <v>0.1</v>
      </c>
      <c r="S2778">
        <v>0.7</v>
      </c>
      <c r="T2778">
        <v>0.5</v>
      </c>
      <c r="W2778" t="b">
        <f>Data_Completeness(LifeExpectancyData[[#This Row],[Life expectancy]:[Schooling]])</f>
        <v>0</v>
      </c>
    </row>
    <row r="2779" spans="1:23" x14ac:dyDescent="0.25">
      <c r="A2779" t="s">
        <v>638</v>
      </c>
      <c r="B2779">
        <v>2000</v>
      </c>
      <c r="C2779" t="s">
        <v>463</v>
      </c>
      <c r="D2779">
        <v>77.8</v>
      </c>
      <c r="E2779">
        <v>89</v>
      </c>
      <c r="F2779">
        <v>4</v>
      </c>
      <c r="G2779">
        <v>10.59</v>
      </c>
      <c r="H2779">
        <v>0</v>
      </c>
      <c r="J2779">
        <v>104</v>
      </c>
      <c r="K2779">
        <v>57.5</v>
      </c>
      <c r="L2779">
        <v>5</v>
      </c>
      <c r="M2779">
        <v>91</v>
      </c>
      <c r="N2779">
        <v>6.94</v>
      </c>
      <c r="O2779">
        <v>91</v>
      </c>
      <c r="P2779">
        <v>0.1</v>
      </c>
      <c r="S2779">
        <v>0.7</v>
      </c>
      <c r="T2779">
        <v>0.5</v>
      </c>
      <c r="W2779" t="b">
        <f>Data_Completeness(LifeExpectancyData[[#This Row],[Life expectancy]:[Schooling]])</f>
        <v>0</v>
      </c>
    </row>
    <row r="2780" spans="1:23" x14ac:dyDescent="0.25">
      <c r="A2780" t="s">
        <v>639</v>
      </c>
      <c r="B2780">
        <v>2015</v>
      </c>
      <c r="C2780" t="s">
        <v>455</v>
      </c>
      <c r="D2780">
        <v>61.8</v>
      </c>
      <c r="E2780">
        <v>279</v>
      </c>
      <c r="F2780">
        <v>85</v>
      </c>
      <c r="H2780">
        <v>0</v>
      </c>
      <c r="I2780">
        <v>98</v>
      </c>
      <c r="J2780">
        <v>30</v>
      </c>
      <c r="K2780">
        <v>23.8</v>
      </c>
      <c r="L2780">
        <v>119</v>
      </c>
      <c r="M2780">
        <v>96</v>
      </c>
      <c r="O2780">
        <v>98</v>
      </c>
      <c r="P2780">
        <v>1.4</v>
      </c>
      <c r="S2780">
        <v>6.7</v>
      </c>
      <c r="T2780">
        <v>6.5</v>
      </c>
      <c r="W2780" t="b">
        <f>Data_Completeness(LifeExpectancyData[[#This Row],[Life expectancy]:[Schooling]])</f>
        <v>0</v>
      </c>
    </row>
    <row r="2781" spans="1:23" x14ac:dyDescent="0.25">
      <c r="A2781" t="s">
        <v>639</v>
      </c>
      <c r="B2781">
        <v>2014</v>
      </c>
      <c r="C2781" t="s">
        <v>455</v>
      </c>
      <c r="D2781">
        <v>67</v>
      </c>
      <c r="E2781">
        <v>34</v>
      </c>
      <c r="F2781">
        <v>86</v>
      </c>
      <c r="G2781">
        <v>0.01</v>
      </c>
      <c r="H2781">
        <v>0</v>
      </c>
      <c r="I2781">
        <v>97</v>
      </c>
      <c r="J2781">
        <v>88</v>
      </c>
      <c r="K2781">
        <v>23.2</v>
      </c>
      <c r="L2781">
        <v>121</v>
      </c>
      <c r="M2781">
        <v>97</v>
      </c>
      <c r="N2781">
        <v>5.58</v>
      </c>
      <c r="O2781">
        <v>97</v>
      </c>
      <c r="P2781">
        <v>1.4</v>
      </c>
      <c r="S2781">
        <v>6.8</v>
      </c>
      <c r="T2781">
        <v>6.6</v>
      </c>
      <c r="W2781" t="b">
        <f>Data_Completeness(LifeExpectancyData[[#This Row],[Life expectancy]:[Schooling]])</f>
        <v>0</v>
      </c>
    </row>
    <row r="2782" spans="1:23" x14ac:dyDescent="0.25">
      <c r="A2782" t="s">
        <v>639</v>
      </c>
      <c r="B2782">
        <v>2013</v>
      </c>
      <c r="C2782" t="s">
        <v>455</v>
      </c>
      <c r="D2782">
        <v>59.7</v>
      </c>
      <c r="E2782">
        <v>323</v>
      </c>
      <c r="F2782">
        <v>86</v>
      </c>
      <c r="G2782">
        <v>4.2</v>
      </c>
      <c r="H2782">
        <v>0</v>
      </c>
      <c r="I2782">
        <v>91</v>
      </c>
      <c r="J2782">
        <v>185</v>
      </c>
      <c r="K2782">
        <v>22.5</v>
      </c>
      <c r="L2782">
        <v>124</v>
      </c>
      <c r="M2782">
        <v>91</v>
      </c>
      <c r="N2782">
        <v>5.57</v>
      </c>
      <c r="O2782">
        <v>91</v>
      </c>
      <c r="P2782">
        <v>2.1</v>
      </c>
      <c r="S2782">
        <v>6.8</v>
      </c>
      <c r="T2782">
        <v>6.7</v>
      </c>
      <c r="W2782" t="b">
        <f>Data_Completeness(LifeExpectancyData[[#This Row],[Life expectancy]:[Schooling]])</f>
        <v>0</v>
      </c>
    </row>
    <row r="2783" spans="1:23" x14ac:dyDescent="0.25">
      <c r="A2783" t="s">
        <v>639</v>
      </c>
      <c r="B2783">
        <v>2012</v>
      </c>
      <c r="C2783" t="s">
        <v>455</v>
      </c>
      <c r="D2783">
        <v>58.6</v>
      </c>
      <c r="E2783">
        <v>348</v>
      </c>
      <c r="F2783">
        <v>87</v>
      </c>
      <c r="G2783">
        <v>3.98</v>
      </c>
      <c r="H2783">
        <v>0</v>
      </c>
      <c r="I2783">
        <v>92</v>
      </c>
      <c r="J2783">
        <v>1668</v>
      </c>
      <c r="K2783">
        <v>21.9</v>
      </c>
      <c r="L2783">
        <v>126</v>
      </c>
      <c r="M2783">
        <v>9</v>
      </c>
      <c r="N2783">
        <v>5.72</v>
      </c>
      <c r="O2783">
        <v>92</v>
      </c>
      <c r="P2783">
        <v>2.4</v>
      </c>
      <c r="S2783">
        <v>6.9</v>
      </c>
      <c r="T2783">
        <v>6.8</v>
      </c>
      <c r="W2783" t="b">
        <f>Data_Completeness(LifeExpectancyData[[#This Row],[Life expectancy]:[Schooling]])</f>
        <v>0</v>
      </c>
    </row>
    <row r="2784" spans="1:23" x14ac:dyDescent="0.25">
      <c r="A2784" t="s">
        <v>639</v>
      </c>
      <c r="B2784">
        <v>2011</v>
      </c>
      <c r="C2784" t="s">
        <v>455</v>
      </c>
      <c r="D2784">
        <v>58.3</v>
      </c>
      <c r="E2784">
        <v>348</v>
      </c>
      <c r="F2784">
        <v>88</v>
      </c>
      <c r="G2784">
        <v>4.04</v>
      </c>
      <c r="H2784">
        <v>0</v>
      </c>
      <c r="I2784">
        <v>9</v>
      </c>
      <c r="J2784">
        <v>1622</v>
      </c>
      <c r="K2784">
        <v>21.3</v>
      </c>
      <c r="L2784">
        <v>128</v>
      </c>
      <c r="M2784">
        <v>88</v>
      </c>
      <c r="N2784">
        <v>5.72</v>
      </c>
      <c r="O2784">
        <v>9</v>
      </c>
      <c r="P2784">
        <v>3.1</v>
      </c>
      <c r="S2784">
        <v>7</v>
      </c>
      <c r="T2784">
        <v>6.9</v>
      </c>
      <c r="W2784" t="b">
        <f>Data_Completeness(LifeExpectancyData[[#This Row],[Life expectancy]:[Schooling]])</f>
        <v>0</v>
      </c>
    </row>
    <row r="2785" spans="1:23" x14ac:dyDescent="0.25">
      <c r="A2785" t="s">
        <v>639</v>
      </c>
      <c r="B2785">
        <v>2010</v>
      </c>
      <c r="C2785" t="s">
        <v>455</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Data_Completeness(LifeExpectancyData[[#This Row],[Life expectancy]:[Schooling]])</f>
        <v>0</v>
      </c>
    </row>
    <row r="2786" spans="1:23" x14ac:dyDescent="0.25">
      <c r="A2786" t="s">
        <v>639</v>
      </c>
      <c r="B2786">
        <v>2009</v>
      </c>
      <c r="C2786" t="s">
        <v>455</v>
      </c>
      <c r="D2786">
        <v>56.9</v>
      </c>
      <c r="E2786">
        <v>368</v>
      </c>
      <c r="F2786">
        <v>91</v>
      </c>
      <c r="G2786">
        <v>3.97</v>
      </c>
      <c r="H2786">
        <v>0</v>
      </c>
      <c r="I2786">
        <v>85</v>
      </c>
      <c r="J2786">
        <v>1574</v>
      </c>
      <c r="K2786">
        <v>2.2000000000000002</v>
      </c>
      <c r="L2786">
        <v>135</v>
      </c>
      <c r="M2786">
        <v>88</v>
      </c>
      <c r="N2786">
        <v>3.97</v>
      </c>
      <c r="O2786">
        <v>85</v>
      </c>
      <c r="P2786">
        <v>6.4</v>
      </c>
      <c r="S2786">
        <v>7.2</v>
      </c>
      <c r="T2786">
        <v>7.2</v>
      </c>
      <c r="W2786" t="b">
        <f>Data_Completeness(LifeExpectancyData[[#This Row],[Life expectancy]:[Schooling]])</f>
        <v>0</v>
      </c>
    </row>
    <row r="2787" spans="1:23" x14ac:dyDescent="0.25">
      <c r="A2787" t="s">
        <v>639</v>
      </c>
      <c r="B2787">
        <v>2008</v>
      </c>
      <c r="C2787" t="s">
        <v>455</v>
      </c>
      <c r="D2787">
        <v>56.2</v>
      </c>
      <c r="E2787">
        <v>376</v>
      </c>
      <c r="F2787">
        <v>92</v>
      </c>
      <c r="G2787">
        <v>3.44</v>
      </c>
      <c r="H2787">
        <v>0</v>
      </c>
      <c r="I2787">
        <v>86</v>
      </c>
      <c r="J2787">
        <v>3413</v>
      </c>
      <c r="K2787">
        <v>19.600000000000001</v>
      </c>
      <c r="L2787">
        <v>138</v>
      </c>
      <c r="M2787">
        <v>89</v>
      </c>
      <c r="N2787">
        <v>4.21</v>
      </c>
      <c r="O2787">
        <v>86</v>
      </c>
      <c r="P2787">
        <v>7.4</v>
      </c>
      <c r="S2787">
        <v>7.3</v>
      </c>
      <c r="T2787">
        <v>7.3</v>
      </c>
      <c r="W2787" t="b">
        <f>Data_Completeness(LifeExpectancyData[[#This Row],[Life expectancy]:[Schooling]])</f>
        <v>0</v>
      </c>
    </row>
    <row r="2788" spans="1:23" x14ac:dyDescent="0.25">
      <c r="A2788" t="s">
        <v>639</v>
      </c>
      <c r="B2788">
        <v>2007</v>
      </c>
      <c r="C2788" t="s">
        <v>455</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Data_Completeness(LifeExpectancyData[[#This Row],[Life expectancy]:[Schooling]])</f>
        <v>0</v>
      </c>
    </row>
    <row r="2789" spans="1:23" x14ac:dyDescent="0.25">
      <c r="A2789" t="s">
        <v>639</v>
      </c>
      <c r="B2789">
        <v>2006</v>
      </c>
      <c r="C2789" t="s">
        <v>455</v>
      </c>
      <c r="D2789">
        <v>53.1</v>
      </c>
      <c r="E2789">
        <v>437</v>
      </c>
      <c r="F2789">
        <v>96</v>
      </c>
      <c r="G2789">
        <v>4.07</v>
      </c>
      <c r="H2789">
        <v>0</v>
      </c>
      <c r="I2789">
        <v>9</v>
      </c>
      <c r="J2789">
        <v>2362</v>
      </c>
      <c r="K2789">
        <v>18.600000000000001</v>
      </c>
      <c r="L2789">
        <v>145</v>
      </c>
      <c r="M2789">
        <v>91</v>
      </c>
      <c r="N2789">
        <v>6.86</v>
      </c>
      <c r="O2789">
        <v>9</v>
      </c>
      <c r="P2789">
        <v>9.4</v>
      </c>
      <c r="S2789">
        <v>7.6</v>
      </c>
      <c r="T2789">
        <v>7.5</v>
      </c>
      <c r="W2789" t="b">
        <f>Data_Completeness(LifeExpectancyData[[#This Row],[Life expectancy]:[Schooling]])</f>
        <v>0</v>
      </c>
    </row>
    <row r="2790" spans="1:23" x14ac:dyDescent="0.25">
      <c r="A2790" t="s">
        <v>639</v>
      </c>
      <c r="B2790">
        <v>2005</v>
      </c>
      <c r="C2790" t="s">
        <v>455</v>
      </c>
      <c r="D2790">
        <v>52.2</v>
      </c>
      <c r="E2790">
        <v>449</v>
      </c>
      <c r="F2790">
        <v>97</v>
      </c>
      <c r="G2790">
        <v>3.94</v>
      </c>
      <c r="H2790">
        <v>0</v>
      </c>
      <c r="I2790">
        <v>9</v>
      </c>
      <c r="J2790">
        <v>23</v>
      </c>
      <c r="K2790">
        <v>18.100000000000001</v>
      </c>
      <c r="L2790">
        <v>149</v>
      </c>
      <c r="M2790">
        <v>91</v>
      </c>
      <c r="N2790">
        <v>4.66</v>
      </c>
      <c r="O2790">
        <v>9</v>
      </c>
      <c r="P2790">
        <v>10</v>
      </c>
      <c r="S2790">
        <v>7.7</v>
      </c>
      <c r="T2790">
        <v>7.6</v>
      </c>
      <c r="W2790" t="b">
        <f>Data_Completeness(LifeExpectancyData[[#This Row],[Life expectancy]:[Schooling]])</f>
        <v>0</v>
      </c>
    </row>
    <row r="2791" spans="1:23" x14ac:dyDescent="0.25">
      <c r="A2791" t="s">
        <v>639</v>
      </c>
      <c r="B2791">
        <v>2004</v>
      </c>
      <c r="C2791" t="s">
        <v>455</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Data_Completeness(LifeExpectancyData[[#This Row],[Life expectancy]:[Schooling]])</f>
        <v>0</v>
      </c>
    </row>
    <row r="2792" spans="1:23" x14ac:dyDescent="0.25">
      <c r="A2792" t="s">
        <v>639</v>
      </c>
      <c r="B2792">
        <v>2003</v>
      </c>
      <c r="C2792" t="s">
        <v>455</v>
      </c>
      <c r="D2792">
        <v>58</v>
      </c>
      <c r="E2792">
        <v>459</v>
      </c>
      <c r="F2792">
        <v>103</v>
      </c>
      <c r="G2792">
        <v>2.34</v>
      </c>
      <c r="H2792">
        <v>0</v>
      </c>
      <c r="I2792">
        <v>95</v>
      </c>
      <c r="J2792">
        <v>1673</v>
      </c>
      <c r="K2792">
        <v>17.2</v>
      </c>
      <c r="L2792">
        <v>160</v>
      </c>
      <c r="M2792">
        <v>97</v>
      </c>
      <c r="N2792">
        <v>4.5999999999999996</v>
      </c>
      <c r="O2792">
        <v>95</v>
      </c>
      <c r="P2792">
        <v>11.5</v>
      </c>
      <c r="S2792">
        <v>7.9</v>
      </c>
      <c r="T2792">
        <v>7.9</v>
      </c>
      <c r="W2792" t="b">
        <f>Data_Completeness(LifeExpectancyData[[#This Row],[Life expectancy]:[Schooling]])</f>
        <v>0</v>
      </c>
    </row>
    <row r="2793" spans="1:23" x14ac:dyDescent="0.25">
      <c r="A2793" t="s">
        <v>639</v>
      </c>
      <c r="B2793">
        <v>2002</v>
      </c>
      <c r="C2793" t="s">
        <v>455</v>
      </c>
      <c r="D2793">
        <v>52</v>
      </c>
      <c r="E2793">
        <v>46</v>
      </c>
      <c r="F2793">
        <v>106</v>
      </c>
      <c r="G2793">
        <v>3.37</v>
      </c>
      <c r="H2793">
        <v>0</v>
      </c>
      <c r="I2793">
        <v>89</v>
      </c>
      <c r="J2793">
        <v>5131</v>
      </c>
      <c r="K2793">
        <v>16.8</v>
      </c>
      <c r="L2793">
        <v>166</v>
      </c>
      <c r="M2793">
        <v>91</v>
      </c>
      <c r="N2793">
        <v>3.59</v>
      </c>
      <c r="O2793">
        <v>89</v>
      </c>
      <c r="P2793">
        <v>12.1</v>
      </c>
      <c r="S2793">
        <v>8</v>
      </c>
      <c r="T2793">
        <v>8</v>
      </c>
      <c r="W2793" t="b">
        <f>Data_Completeness(LifeExpectancyData[[#This Row],[Life expectancy]:[Schooling]])</f>
        <v>0</v>
      </c>
    </row>
    <row r="2794" spans="1:23" x14ac:dyDescent="0.25">
      <c r="A2794" t="s">
        <v>639</v>
      </c>
      <c r="B2794">
        <v>2001</v>
      </c>
      <c r="C2794" t="s">
        <v>455</v>
      </c>
      <c r="D2794">
        <v>49.6</v>
      </c>
      <c r="E2794">
        <v>46</v>
      </c>
      <c r="F2794">
        <v>110</v>
      </c>
      <c r="G2794">
        <v>4.09</v>
      </c>
      <c r="H2794">
        <v>0</v>
      </c>
      <c r="J2794">
        <v>11847</v>
      </c>
      <c r="K2794">
        <v>16.399999999999999</v>
      </c>
      <c r="L2794">
        <v>173</v>
      </c>
      <c r="M2794">
        <v>65</v>
      </c>
      <c r="N2794">
        <v>3.28</v>
      </c>
      <c r="O2794">
        <v>87</v>
      </c>
      <c r="P2794">
        <v>12.5</v>
      </c>
      <c r="S2794">
        <v>8.1999999999999993</v>
      </c>
      <c r="T2794">
        <v>8.1</v>
      </c>
      <c r="W2794" t="b">
        <f>Data_Completeness(LifeExpectancyData[[#This Row],[Life expectancy]:[Schooling]])</f>
        <v>0</v>
      </c>
    </row>
    <row r="2795" spans="1:23" x14ac:dyDescent="0.25">
      <c r="A2795" t="s">
        <v>639</v>
      </c>
      <c r="B2795">
        <v>2000</v>
      </c>
      <c r="C2795" t="s">
        <v>455</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Data_Completeness(LifeExpectancyData[[#This Row],[Life expectancy]:[Schooling]])</f>
        <v>0</v>
      </c>
    </row>
    <row r="2796" spans="1:23" x14ac:dyDescent="0.25">
      <c r="A2796" t="s">
        <v>640</v>
      </c>
      <c r="B2796">
        <v>2015</v>
      </c>
      <c r="C2796" t="s">
        <v>463</v>
      </c>
      <c r="D2796">
        <v>79.3</v>
      </c>
      <c r="E2796">
        <v>13</v>
      </c>
      <c r="F2796">
        <v>23</v>
      </c>
      <c r="H2796">
        <v>0</v>
      </c>
      <c r="I2796">
        <v>92</v>
      </c>
      <c r="J2796">
        <v>188</v>
      </c>
      <c r="K2796">
        <v>69.599999999999994</v>
      </c>
      <c r="L2796">
        <v>26</v>
      </c>
      <c r="M2796">
        <v>93</v>
      </c>
      <c r="O2796">
        <v>95</v>
      </c>
      <c r="P2796">
        <v>0.1</v>
      </c>
      <c r="S2796">
        <v>0.8</v>
      </c>
      <c r="T2796">
        <v>0.6</v>
      </c>
      <c r="W2796" t="b">
        <f>Data_Completeness(LifeExpectancyData[[#This Row],[Life expectancy]:[Schooling]])</f>
        <v>0</v>
      </c>
    </row>
    <row r="2797" spans="1:23" x14ac:dyDescent="0.25">
      <c r="A2797" t="s">
        <v>640</v>
      </c>
      <c r="B2797">
        <v>2014</v>
      </c>
      <c r="C2797" t="s">
        <v>463</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Data_Completeness(LifeExpectancyData[[#This Row],[Life expectancy]:[Schooling]])</f>
        <v>0</v>
      </c>
    </row>
    <row r="2798" spans="1:23" x14ac:dyDescent="0.25">
      <c r="A2798" t="s">
        <v>640</v>
      </c>
      <c r="B2798">
        <v>2013</v>
      </c>
      <c r="C2798" t="s">
        <v>463</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Data_Completeness(LifeExpectancyData[[#This Row],[Life expectancy]:[Schooling]])</f>
        <v>0</v>
      </c>
    </row>
    <row r="2799" spans="1:23" x14ac:dyDescent="0.25">
      <c r="A2799" t="s">
        <v>640</v>
      </c>
      <c r="B2799">
        <v>2012</v>
      </c>
      <c r="C2799" t="s">
        <v>463</v>
      </c>
      <c r="D2799">
        <v>78.8</v>
      </c>
      <c r="E2799">
        <v>16</v>
      </c>
      <c r="F2799">
        <v>24</v>
      </c>
      <c r="G2799">
        <v>8.82</v>
      </c>
      <c r="H2799">
        <v>0</v>
      </c>
      <c r="I2799">
        <v>9</v>
      </c>
      <c r="J2799">
        <v>55</v>
      </c>
      <c r="K2799">
        <v>68</v>
      </c>
      <c r="L2799">
        <v>28</v>
      </c>
      <c r="M2799">
        <v>93</v>
      </c>
      <c r="N2799">
        <v>17.2</v>
      </c>
      <c r="O2799">
        <v>94</v>
      </c>
      <c r="P2799">
        <v>0.1</v>
      </c>
      <c r="S2799">
        <v>0.7</v>
      </c>
      <c r="T2799">
        <v>0.6</v>
      </c>
      <c r="W2799" t="b">
        <f>Data_Completeness(LifeExpectancyData[[#This Row],[Life expectancy]:[Schooling]])</f>
        <v>0</v>
      </c>
    </row>
    <row r="2800" spans="1:23" x14ac:dyDescent="0.25">
      <c r="A2800" t="s">
        <v>640</v>
      </c>
      <c r="B2800">
        <v>2011</v>
      </c>
      <c r="C2800" t="s">
        <v>463</v>
      </c>
      <c r="D2800">
        <v>78.7</v>
      </c>
      <c r="E2800">
        <v>16</v>
      </c>
      <c r="F2800">
        <v>25</v>
      </c>
      <c r="G2800">
        <v>8.67</v>
      </c>
      <c r="H2800">
        <v>0</v>
      </c>
      <c r="I2800">
        <v>91</v>
      </c>
      <c r="J2800">
        <v>220</v>
      </c>
      <c r="K2800">
        <v>67.5</v>
      </c>
      <c r="L2800">
        <v>29</v>
      </c>
      <c r="M2800">
        <v>94</v>
      </c>
      <c r="N2800">
        <v>17.600000000000001</v>
      </c>
      <c r="O2800">
        <v>96</v>
      </c>
      <c r="P2800">
        <v>0.1</v>
      </c>
      <c r="S2800">
        <v>0.7</v>
      </c>
      <c r="T2800">
        <v>0.6</v>
      </c>
      <c r="W2800" t="b">
        <f>Data_Completeness(LifeExpectancyData[[#This Row],[Life expectancy]:[Schooling]])</f>
        <v>0</v>
      </c>
    </row>
    <row r="2801" spans="1:23" x14ac:dyDescent="0.25">
      <c r="A2801" t="s">
        <v>640</v>
      </c>
      <c r="B2801">
        <v>2010</v>
      </c>
      <c r="C2801" t="s">
        <v>463</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Data_Completeness(LifeExpectancyData[[#This Row],[Life expectancy]:[Schooling]])</f>
        <v>0</v>
      </c>
    </row>
    <row r="2802" spans="1:23" x14ac:dyDescent="0.25">
      <c r="A2802" t="s">
        <v>640</v>
      </c>
      <c r="B2802">
        <v>2009</v>
      </c>
      <c r="C2802" t="s">
        <v>463</v>
      </c>
      <c r="D2802">
        <v>78.5</v>
      </c>
      <c r="E2802">
        <v>18</v>
      </c>
      <c r="F2802">
        <v>26</v>
      </c>
      <c r="G2802">
        <v>8.7100000000000009</v>
      </c>
      <c r="H2802">
        <v>0</v>
      </c>
      <c r="I2802">
        <v>92</v>
      </c>
      <c r="J2802">
        <v>71</v>
      </c>
      <c r="K2802">
        <v>66.3</v>
      </c>
      <c r="L2802">
        <v>31</v>
      </c>
      <c r="M2802">
        <v>93</v>
      </c>
      <c r="N2802">
        <v>17</v>
      </c>
      <c r="O2802">
        <v>95</v>
      </c>
      <c r="P2802">
        <v>0.1</v>
      </c>
      <c r="S2802">
        <v>0.7</v>
      </c>
      <c r="T2802">
        <v>0.6</v>
      </c>
      <c r="W2802" t="b">
        <f>Data_Completeness(LifeExpectancyData[[#This Row],[Life expectancy]:[Schooling]])</f>
        <v>0</v>
      </c>
    </row>
    <row r="2803" spans="1:23" x14ac:dyDescent="0.25">
      <c r="A2803" t="s">
        <v>640</v>
      </c>
      <c r="B2803">
        <v>2008</v>
      </c>
      <c r="C2803" t="s">
        <v>463</v>
      </c>
      <c r="D2803">
        <v>78.2</v>
      </c>
      <c r="E2803">
        <v>18</v>
      </c>
      <c r="F2803">
        <v>27</v>
      </c>
      <c r="G2803">
        <v>8.74</v>
      </c>
      <c r="H2803">
        <v>0</v>
      </c>
      <c r="I2803">
        <v>94</v>
      </c>
      <c r="J2803">
        <v>140</v>
      </c>
      <c r="K2803">
        <v>65.7</v>
      </c>
      <c r="L2803">
        <v>31</v>
      </c>
      <c r="M2803">
        <v>94</v>
      </c>
      <c r="N2803">
        <v>16.2</v>
      </c>
      <c r="O2803">
        <v>96</v>
      </c>
      <c r="P2803">
        <v>0.1</v>
      </c>
      <c r="S2803">
        <v>0.7</v>
      </c>
      <c r="T2803">
        <v>0.6</v>
      </c>
      <c r="W2803" t="b">
        <f>Data_Completeness(LifeExpectancyData[[#This Row],[Life expectancy]:[Schooling]])</f>
        <v>0</v>
      </c>
    </row>
    <row r="2804" spans="1:23" x14ac:dyDescent="0.25">
      <c r="A2804" t="s">
        <v>640</v>
      </c>
      <c r="B2804">
        <v>2007</v>
      </c>
      <c r="C2804" t="s">
        <v>463</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Data_Completeness(LifeExpectancyData[[#This Row],[Life expectancy]:[Schooling]])</f>
        <v>0</v>
      </c>
    </row>
    <row r="2805" spans="1:23" x14ac:dyDescent="0.25">
      <c r="A2805" t="s">
        <v>640</v>
      </c>
      <c r="B2805">
        <v>2006</v>
      </c>
      <c r="C2805" t="s">
        <v>463</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Data_Completeness(LifeExpectancyData[[#This Row],[Life expectancy]:[Schooling]])</f>
        <v>0</v>
      </c>
    </row>
    <row r="2806" spans="1:23" x14ac:dyDescent="0.25">
      <c r="A2806" t="s">
        <v>640</v>
      </c>
      <c r="B2806">
        <v>2005</v>
      </c>
      <c r="C2806" t="s">
        <v>463</v>
      </c>
      <c r="D2806">
        <v>77.5</v>
      </c>
      <c r="E2806">
        <v>112</v>
      </c>
      <c r="F2806">
        <v>28</v>
      </c>
      <c r="G2806">
        <v>8.52</v>
      </c>
      <c r="H2806">
        <v>0</v>
      </c>
      <c r="I2806">
        <v>93</v>
      </c>
      <c r="J2806">
        <v>66</v>
      </c>
      <c r="K2806">
        <v>63.8</v>
      </c>
      <c r="L2806">
        <v>33</v>
      </c>
      <c r="M2806">
        <v>92</v>
      </c>
      <c r="N2806">
        <v>15.15</v>
      </c>
      <c r="O2806">
        <v>96</v>
      </c>
      <c r="P2806">
        <v>0.1</v>
      </c>
      <c r="S2806">
        <v>0.7</v>
      </c>
      <c r="T2806">
        <v>0.6</v>
      </c>
      <c r="W2806" t="b">
        <f>Data_Completeness(LifeExpectancyData[[#This Row],[Life expectancy]:[Schooling]])</f>
        <v>0</v>
      </c>
    </row>
    <row r="2807" spans="1:23" x14ac:dyDescent="0.25">
      <c r="A2807" t="s">
        <v>640</v>
      </c>
      <c r="B2807">
        <v>2004</v>
      </c>
      <c r="C2807" t="s">
        <v>463</v>
      </c>
      <c r="D2807">
        <v>77.5</v>
      </c>
      <c r="E2807">
        <v>111</v>
      </c>
      <c r="F2807">
        <v>28</v>
      </c>
      <c r="G2807">
        <v>8.48</v>
      </c>
      <c r="H2807">
        <v>0</v>
      </c>
      <c r="I2807">
        <v>92</v>
      </c>
      <c r="J2807">
        <v>37</v>
      </c>
      <c r="K2807">
        <v>63.1</v>
      </c>
      <c r="L2807">
        <v>33</v>
      </c>
      <c r="M2807">
        <v>92</v>
      </c>
      <c r="N2807">
        <v>15.14</v>
      </c>
      <c r="O2807">
        <v>96</v>
      </c>
      <c r="P2807">
        <v>0.1</v>
      </c>
      <c r="S2807">
        <v>0.7</v>
      </c>
      <c r="T2807">
        <v>0.6</v>
      </c>
      <c r="W2807" t="b">
        <f>Data_Completeness(LifeExpectancyData[[#This Row],[Life expectancy]:[Schooling]])</f>
        <v>0</v>
      </c>
    </row>
    <row r="2808" spans="1:23" x14ac:dyDescent="0.25">
      <c r="A2808" t="s">
        <v>640</v>
      </c>
      <c r="B2808">
        <v>2003</v>
      </c>
      <c r="C2808" t="s">
        <v>463</v>
      </c>
      <c r="D2808">
        <v>77.2</v>
      </c>
      <c r="E2808">
        <v>114</v>
      </c>
      <c r="F2808">
        <v>28</v>
      </c>
      <c r="G2808">
        <v>8.4</v>
      </c>
      <c r="H2808">
        <v>0</v>
      </c>
      <c r="I2808">
        <v>92</v>
      </c>
      <c r="J2808">
        <v>56</v>
      </c>
      <c r="K2808">
        <v>62.4</v>
      </c>
      <c r="L2808">
        <v>33</v>
      </c>
      <c r="M2808">
        <v>91</v>
      </c>
      <c r="N2808">
        <v>15.6</v>
      </c>
      <c r="O2808">
        <v>96</v>
      </c>
      <c r="P2808">
        <v>0.1</v>
      </c>
      <c r="S2808">
        <v>0.7</v>
      </c>
      <c r="T2808">
        <v>0.6</v>
      </c>
      <c r="W2808" t="b">
        <f>Data_Completeness(LifeExpectancyData[[#This Row],[Life expectancy]:[Schooling]])</f>
        <v>0</v>
      </c>
    </row>
    <row r="2809" spans="1:23" x14ac:dyDescent="0.25">
      <c r="A2809" t="s">
        <v>640</v>
      </c>
      <c r="B2809">
        <v>2002</v>
      </c>
      <c r="C2809" t="s">
        <v>463</v>
      </c>
      <c r="D2809">
        <v>77</v>
      </c>
      <c r="E2809">
        <v>115</v>
      </c>
      <c r="F2809">
        <v>28</v>
      </c>
      <c r="G2809">
        <v>8.33</v>
      </c>
      <c r="H2809">
        <v>0</v>
      </c>
      <c r="I2809">
        <v>88</v>
      </c>
      <c r="J2809">
        <v>41</v>
      </c>
      <c r="K2809">
        <v>61.7</v>
      </c>
      <c r="L2809">
        <v>33</v>
      </c>
      <c r="M2809">
        <v>9</v>
      </c>
      <c r="N2809">
        <v>14.55</v>
      </c>
      <c r="O2809">
        <v>94</v>
      </c>
      <c r="P2809">
        <v>0.1</v>
      </c>
      <c r="S2809">
        <v>0.8</v>
      </c>
      <c r="T2809">
        <v>0.6</v>
      </c>
      <c r="W2809" t="b">
        <f>Data_Completeness(LifeExpectancyData[[#This Row],[Life expectancy]:[Schooling]])</f>
        <v>0</v>
      </c>
    </row>
    <row r="2810" spans="1:23" x14ac:dyDescent="0.25">
      <c r="A2810" t="s">
        <v>640</v>
      </c>
      <c r="B2810">
        <v>2001</v>
      </c>
      <c r="C2810" t="s">
        <v>463</v>
      </c>
      <c r="D2810">
        <v>76.900000000000006</v>
      </c>
      <c r="E2810">
        <v>115</v>
      </c>
      <c r="F2810">
        <v>28</v>
      </c>
      <c r="G2810">
        <v>8.25</v>
      </c>
      <c r="H2810">
        <v>0</v>
      </c>
      <c r="I2810">
        <v>89</v>
      </c>
      <c r="J2810">
        <v>116</v>
      </c>
      <c r="K2810">
        <v>6.9</v>
      </c>
      <c r="L2810">
        <v>33</v>
      </c>
      <c r="M2810">
        <v>89</v>
      </c>
      <c r="N2810">
        <v>13.73</v>
      </c>
      <c r="O2810">
        <v>94</v>
      </c>
      <c r="P2810">
        <v>0.1</v>
      </c>
      <c r="S2810">
        <v>0.8</v>
      </c>
      <c r="T2810">
        <v>0.6</v>
      </c>
      <c r="W2810" t="b">
        <f>Data_Completeness(LifeExpectancyData[[#This Row],[Life expectancy]:[Schooling]])</f>
        <v>0</v>
      </c>
    </row>
    <row r="2811" spans="1:23" x14ac:dyDescent="0.25">
      <c r="A2811" t="s">
        <v>640</v>
      </c>
      <c r="B2811">
        <v>2000</v>
      </c>
      <c r="C2811" t="s">
        <v>463</v>
      </c>
      <c r="D2811">
        <v>76.8</v>
      </c>
      <c r="E2811">
        <v>114</v>
      </c>
      <c r="F2811">
        <v>28</v>
      </c>
      <c r="G2811">
        <v>8.2100000000000009</v>
      </c>
      <c r="H2811">
        <v>0</v>
      </c>
      <c r="I2811">
        <v>9</v>
      </c>
      <c r="J2811">
        <v>85</v>
      </c>
      <c r="K2811">
        <v>6.1</v>
      </c>
      <c r="L2811">
        <v>33</v>
      </c>
      <c r="M2811">
        <v>9</v>
      </c>
      <c r="N2811">
        <v>13.7</v>
      </c>
      <c r="O2811">
        <v>94</v>
      </c>
      <c r="P2811">
        <v>0.1</v>
      </c>
      <c r="S2811">
        <v>0.8</v>
      </c>
      <c r="T2811">
        <v>0.7</v>
      </c>
      <c r="W2811" t="b">
        <f>Data_Completeness(LifeExpectancyData[[#This Row],[Life expectancy]:[Schooling]])</f>
        <v>0</v>
      </c>
    </row>
    <row r="2812" spans="1:23" x14ac:dyDescent="0.25">
      <c r="A2812" t="s">
        <v>641</v>
      </c>
      <c r="B2812">
        <v>2015</v>
      </c>
      <c r="C2812" t="s">
        <v>455</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Data_Completeness(LifeExpectancyData[[#This Row],[Life expectancy]:[Schooling]])</f>
        <v>0</v>
      </c>
    </row>
    <row r="2813" spans="1:23" x14ac:dyDescent="0.25">
      <c r="A2813" t="s">
        <v>641</v>
      </c>
      <c r="B2813">
        <v>2014</v>
      </c>
      <c r="C2813" t="s">
        <v>455</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Data_Completeness(LifeExpectancyData[[#This Row],[Life expectancy]:[Schooling]])</f>
        <v>1</v>
      </c>
    </row>
    <row r="2814" spans="1:23" x14ac:dyDescent="0.25">
      <c r="A2814" t="s">
        <v>641</v>
      </c>
      <c r="B2814">
        <v>2013</v>
      </c>
      <c r="C2814" t="s">
        <v>455</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Data_Completeness(LifeExpectancyData[[#This Row],[Life expectancy]:[Schooling]])</f>
        <v>1</v>
      </c>
    </row>
    <row r="2815" spans="1:23" x14ac:dyDescent="0.25">
      <c r="A2815" t="s">
        <v>641</v>
      </c>
      <c r="B2815">
        <v>2012</v>
      </c>
      <c r="C2815" t="s">
        <v>455</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Data_Completeness(LifeExpectancyData[[#This Row],[Life expectancy]:[Schooling]])</f>
        <v>1</v>
      </c>
    </row>
    <row r="2816" spans="1:23" x14ac:dyDescent="0.25">
      <c r="A2816" t="s">
        <v>641</v>
      </c>
      <c r="B2816">
        <v>2011</v>
      </c>
      <c r="C2816" t="s">
        <v>455</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Data_Completeness(LifeExpectancyData[[#This Row],[Life expectancy]:[Schooling]])</f>
        <v>1</v>
      </c>
    </row>
    <row r="2817" spans="1:23" x14ac:dyDescent="0.25">
      <c r="A2817" t="s">
        <v>641</v>
      </c>
      <c r="B2817">
        <v>2010</v>
      </c>
      <c r="C2817" t="s">
        <v>455</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Data_Completeness(LifeExpectancyData[[#This Row],[Life expectancy]:[Schooling]])</f>
        <v>1</v>
      </c>
    </row>
    <row r="2818" spans="1:23" x14ac:dyDescent="0.25">
      <c r="A2818" t="s">
        <v>641</v>
      </c>
      <c r="B2818">
        <v>2009</v>
      </c>
      <c r="C2818" t="s">
        <v>455</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Data_Completeness(LifeExpectancyData[[#This Row],[Life expectancy]:[Schooling]])</f>
        <v>1</v>
      </c>
    </row>
    <row r="2819" spans="1:23" x14ac:dyDescent="0.25">
      <c r="A2819" t="s">
        <v>641</v>
      </c>
      <c r="B2819">
        <v>2008</v>
      </c>
      <c r="C2819" t="s">
        <v>455</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Data_Completeness(LifeExpectancyData[[#This Row],[Life expectancy]:[Schooling]])</f>
        <v>1</v>
      </c>
    </row>
    <row r="2820" spans="1:23" x14ac:dyDescent="0.25">
      <c r="A2820" t="s">
        <v>641</v>
      </c>
      <c r="B2820">
        <v>2007</v>
      </c>
      <c r="C2820" t="s">
        <v>455</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Data_Completeness(LifeExpectancyData[[#This Row],[Life expectancy]:[Schooling]])</f>
        <v>1</v>
      </c>
    </row>
    <row r="2821" spans="1:23" x14ac:dyDescent="0.25">
      <c r="A2821" t="s">
        <v>641</v>
      </c>
      <c r="B2821">
        <v>2006</v>
      </c>
      <c r="C2821" t="s">
        <v>455</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Data_Completeness(LifeExpectancyData[[#This Row],[Life expectancy]:[Schooling]])</f>
        <v>1</v>
      </c>
    </row>
    <row r="2822" spans="1:23" x14ac:dyDescent="0.25">
      <c r="A2822" t="s">
        <v>641</v>
      </c>
      <c r="B2822">
        <v>2005</v>
      </c>
      <c r="C2822" t="s">
        <v>455</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Data_Completeness(LifeExpectancyData[[#This Row],[Life expectancy]:[Schooling]])</f>
        <v>1</v>
      </c>
    </row>
    <row r="2823" spans="1:23" x14ac:dyDescent="0.25">
      <c r="A2823" t="s">
        <v>641</v>
      </c>
      <c r="B2823">
        <v>2004</v>
      </c>
      <c r="C2823" t="s">
        <v>455</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Data_Completeness(LifeExpectancyData[[#This Row],[Life expectancy]:[Schooling]])</f>
        <v>1</v>
      </c>
    </row>
    <row r="2824" spans="1:23" x14ac:dyDescent="0.25">
      <c r="A2824" t="s">
        <v>641</v>
      </c>
      <c r="B2824">
        <v>2003</v>
      </c>
      <c r="C2824" t="s">
        <v>455</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Data_Completeness(LifeExpectancyData[[#This Row],[Life expectancy]:[Schooling]])</f>
        <v>1</v>
      </c>
    </row>
    <row r="2825" spans="1:23" x14ac:dyDescent="0.25">
      <c r="A2825" t="s">
        <v>641</v>
      </c>
      <c r="B2825">
        <v>2002</v>
      </c>
      <c r="C2825" t="s">
        <v>455</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Data_Completeness(LifeExpectancyData[[#This Row],[Life expectancy]:[Schooling]])</f>
        <v>1</v>
      </c>
    </row>
    <row r="2826" spans="1:23" x14ac:dyDescent="0.25">
      <c r="A2826" t="s">
        <v>641</v>
      </c>
      <c r="B2826">
        <v>2001</v>
      </c>
      <c r="C2826" t="s">
        <v>455</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Data_Completeness(LifeExpectancyData[[#This Row],[Life expectancy]:[Schooling]])</f>
        <v>1</v>
      </c>
    </row>
    <row r="2827" spans="1:23" x14ac:dyDescent="0.25">
      <c r="A2827" t="s">
        <v>641</v>
      </c>
      <c r="B2827">
        <v>2000</v>
      </c>
      <c r="C2827" t="s">
        <v>455</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Data_Completeness(LifeExpectancyData[[#This Row],[Life expectancy]:[Schooling]])</f>
        <v>1</v>
      </c>
    </row>
    <row r="2828" spans="1:23" x14ac:dyDescent="0.25">
      <c r="A2828" t="s">
        <v>642</v>
      </c>
      <c r="B2828">
        <v>2015</v>
      </c>
      <c r="C2828" t="s">
        <v>455</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Data_Completeness(LifeExpectancyData[[#This Row],[Life expectancy]:[Schooling]])</f>
        <v>0</v>
      </c>
    </row>
    <row r="2829" spans="1:23" x14ac:dyDescent="0.25">
      <c r="A2829" t="s">
        <v>642</v>
      </c>
      <c r="B2829">
        <v>2014</v>
      </c>
      <c r="C2829" t="s">
        <v>455</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Data_Completeness(LifeExpectancyData[[#This Row],[Life expectancy]:[Schooling]])</f>
        <v>1</v>
      </c>
    </row>
    <row r="2830" spans="1:23" x14ac:dyDescent="0.25">
      <c r="A2830" t="s">
        <v>642</v>
      </c>
      <c r="B2830">
        <v>2013</v>
      </c>
      <c r="C2830" t="s">
        <v>455</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Data_Completeness(LifeExpectancyData[[#This Row],[Life expectancy]:[Schooling]])</f>
        <v>1</v>
      </c>
    </row>
    <row r="2831" spans="1:23" x14ac:dyDescent="0.25">
      <c r="A2831" t="s">
        <v>642</v>
      </c>
      <c r="B2831">
        <v>2012</v>
      </c>
      <c r="C2831" t="s">
        <v>455</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Data_Completeness(LifeExpectancyData[[#This Row],[Life expectancy]:[Schooling]])</f>
        <v>1</v>
      </c>
    </row>
    <row r="2832" spans="1:23" x14ac:dyDescent="0.25">
      <c r="A2832" t="s">
        <v>642</v>
      </c>
      <c r="B2832">
        <v>2011</v>
      </c>
      <c r="C2832" t="s">
        <v>455</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Data_Completeness(LifeExpectancyData[[#This Row],[Life expectancy]:[Schooling]])</f>
        <v>1</v>
      </c>
    </row>
    <row r="2833" spans="1:23" x14ac:dyDescent="0.25">
      <c r="A2833" t="s">
        <v>642</v>
      </c>
      <c r="B2833">
        <v>2010</v>
      </c>
      <c r="C2833" t="s">
        <v>455</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Data_Completeness(LifeExpectancyData[[#This Row],[Life expectancy]:[Schooling]])</f>
        <v>1</v>
      </c>
    </row>
    <row r="2834" spans="1:23" x14ac:dyDescent="0.25">
      <c r="A2834" t="s">
        <v>642</v>
      </c>
      <c r="B2834">
        <v>2009</v>
      </c>
      <c r="C2834" t="s">
        <v>455</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Data_Completeness(LifeExpectancyData[[#This Row],[Life expectancy]:[Schooling]])</f>
        <v>1</v>
      </c>
    </row>
    <row r="2835" spans="1:23" x14ac:dyDescent="0.25">
      <c r="A2835" t="s">
        <v>642</v>
      </c>
      <c r="B2835">
        <v>2008</v>
      </c>
      <c r="C2835" t="s">
        <v>455</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Data_Completeness(LifeExpectancyData[[#This Row],[Life expectancy]:[Schooling]])</f>
        <v>1</v>
      </c>
    </row>
    <row r="2836" spans="1:23" x14ac:dyDescent="0.25">
      <c r="A2836" t="s">
        <v>642</v>
      </c>
      <c r="B2836">
        <v>2007</v>
      </c>
      <c r="C2836" t="s">
        <v>455</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Data_Completeness(LifeExpectancyData[[#This Row],[Life expectancy]:[Schooling]])</f>
        <v>1</v>
      </c>
    </row>
    <row r="2837" spans="1:23" x14ac:dyDescent="0.25">
      <c r="A2837" t="s">
        <v>642</v>
      </c>
      <c r="B2837">
        <v>2006</v>
      </c>
      <c r="C2837" t="s">
        <v>455</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Data_Completeness(LifeExpectancyData[[#This Row],[Life expectancy]:[Schooling]])</f>
        <v>1</v>
      </c>
    </row>
    <row r="2838" spans="1:23" x14ac:dyDescent="0.25">
      <c r="A2838" t="s">
        <v>642</v>
      </c>
      <c r="B2838">
        <v>2005</v>
      </c>
      <c r="C2838" t="s">
        <v>455</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Data_Completeness(LifeExpectancyData[[#This Row],[Life expectancy]:[Schooling]])</f>
        <v>1</v>
      </c>
    </row>
    <row r="2839" spans="1:23" x14ac:dyDescent="0.25">
      <c r="A2839" t="s">
        <v>642</v>
      </c>
      <c r="B2839">
        <v>2004</v>
      </c>
      <c r="C2839" t="s">
        <v>455</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Data_Completeness(LifeExpectancyData[[#This Row],[Life expectancy]:[Schooling]])</f>
        <v>1</v>
      </c>
    </row>
    <row r="2840" spans="1:23" x14ac:dyDescent="0.25">
      <c r="A2840" t="s">
        <v>642</v>
      </c>
      <c r="B2840">
        <v>2003</v>
      </c>
      <c r="C2840" t="s">
        <v>455</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Data_Completeness(LifeExpectancyData[[#This Row],[Life expectancy]:[Schooling]])</f>
        <v>1</v>
      </c>
    </row>
    <row r="2841" spans="1:23" x14ac:dyDescent="0.25">
      <c r="A2841" t="s">
        <v>642</v>
      </c>
      <c r="B2841">
        <v>2002</v>
      </c>
      <c r="C2841" t="s">
        <v>455</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Data_Completeness(LifeExpectancyData[[#This Row],[Life expectancy]:[Schooling]])</f>
        <v>1</v>
      </c>
    </row>
    <row r="2842" spans="1:23" x14ac:dyDescent="0.25">
      <c r="A2842" t="s">
        <v>642</v>
      </c>
      <c r="B2842">
        <v>2001</v>
      </c>
      <c r="C2842" t="s">
        <v>455</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Data_Completeness(LifeExpectancyData[[#This Row],[Life expectancy]:[Schooling]])</f>
        <v>0</v>
      </c>
    </row>
    <row r="2843" spans="1:23" x14ac:dyDescent="0.25">
      <c r="A2843" t="s">
        <v>642</v>
      </c>
      <c r="B2843">
        <v>2000</v>
      </c>
      <c r="C2843" t="s">
        <v>455</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Data_Completeness(LifeExpectancyData[[#This Row],[Life expectancy]:[Schooling]])</f>
        <v>0</v>
      </c>
    </row>
    <row r="2844" spans="1:23" x14ac:dyDescent="0.25">
      <c r="A2844" t="s">
        <v>643</v>
      </c>
      <c r="B2844">
        <v>2015</v>
      </c>
      <c r="C2844" t="s">
        <v>455</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Data_Completeness(LifeExpectancyData[[#This Row],[Life expectancy]:[Schooling]])</f>
        <v>0</v>
      </c>
    </row>
    <row r="2845" spans="1:23" x14ac:dyDescent="0.25">
      <c r="A2845" t="s">
        <v>643</v>
      </c>
      <c r="B2845">
        <v>2014</v>
      </c>
      <c r="C2845" t="s">
        <v>455</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Data_Completeness(LifeExpectancyData[[#This Row],[Life expectancy]:[Schooling]])</f>
        <v>1</v>
      </c>
    </row>
    <row r="2846" spans="1:23" x14ac:dyDescent="0.25">
      <c r="A2846" t="s">
        <v>643</v>
      </c>
      <c r="B2846">
        <v>2013</v>
      </c>
      <c r="C2846" t="s">
        <v>455</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Data_Completeness(LifeExpectancyData[[#This Row],[Life expectancy]:[Schooling]])</f>
        <v>1</v>
      </c>
    </row>
    <row r="2847" spans="1:23" x14ac:dyDescent="0.25">
      <c r="A2847" t="s">
        <v>643</v>
      </c>
      <c r="B2847">
        <v>2012</v>
      </c>
      <c r="C2847" t="s">
        <v>455</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Data_Completeness(LifeExpectancyData[[#This Row],[Life expectancy]:[Schooling]])</f>
        <v>1</v>
      </c>
    </row>
    <row r="2848" spans="1:23" x14ac:dyDescent="0.25">
      <c r="A2848" t="s">
        <v>643</v>
      </c>
      <c r="B2848">
        <v>2011</v>
      </c>
      <c r="C2848" t="s">
        <v>455</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Data_Completeness(LifeExpectancyData[[#This Row],[Life expectancy]:[Schooling]])</f>
        <v>1</v>
      </c>
    </row>
    <row r="2849" spans="1:23" x14ac:dyDescent="0.25">
      <c r="A2849" t="s">
        <v>643</v>
      </c>
      <c r="B2849">
        <v>2010</v>
      </c>
      <c r="C2849" t="s">
        <v>455</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Data_Completeness(LifeExpectancyData[[#This Row],[Life expectancy]:[Schooling]])</f>
        <v>1</v>
      </c>
    </row>
    <row r="2850" spans="1:23" x14ac:dyDescent="0.25">
      <c r="A2850" t="s">
        <v>643</v>
      </c>
      <c r="B2850">
        <v>2009</v>
      </c>
      <c r="C2850" t="s">
        <v>455</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Data_Completeness(LifeExpectancyData[[#This Row],[Life expectancy]:[Schooling]])</f>
        <v>1</v>
      </c>
    </row>
    <row r="2851" spans="1:23" x14ac:dyDescent="0.25">
      <c r="A2851" t="s">
        <v>643</v>
      </c>
      <c r="B2851">
        <v>2008</v>
      </c>
      <c r="C2851" t="s">
        <v>455</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Data_Completeness(LifeExpectancyData[[#This Row],[Life expectancy]:[Schooling]])</f>
        <v>1</v>
      </c>
    </row>
    <row r="2852" spans="1:23" x14ac:dyDescent="0.25">
      <c r="A2852" t="s">
        <v>643</v>
      </c>
      <c r="B2852">
        <v>2007</v>
      </c>
      <c r="C2852" t="s">
        <v>455</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Data_Completeness(LifeExpectancyData[[#This Row],[Life expectancy]:[Schooling]])</f>
        <v>1</v>
      </c>
    </row>
    <row r="2853" spans="1:23" x14ac:dyDescent="0.25">
      <c r="A2853" t="s">
        <v>643</v>
      </c>
      <c r="B2853">
        <v>2006</v>
      </c>
      <c r="C2853" t="s">
        <v>455</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Data_Completeness(LifeExpectancyData[[#This Row],[Life expectancy]:[Schooling]])</f>
        <v>1</v>
      </c>
    </row>
    <row r="2854" spans="1:23" x14ac:dyDescent="0.25">
      <c r="A2854" t="s">
        <v>643</v>
      </c>
      <c r="B2854">
        <v>2005</v>
      </c>
      <c r="C2854" t="s">
        <v>455</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Data_Completeness(LifeExpectancyData[[#This Row],[Life expectancy]:[Schooling]])</f>
        <v>1</v>
      </c>
    </row>
    <row r="2855" spans="1:23" x14ac:dyDescent="0.25">
      <c r="A2855" t="s">
        <v>643</v>
      </c>
      <c r="B2855">
        <v>2004</v>
      </c>
      <c r="C2855" t="s">
        <v>455</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Data_Completeness(LifeExpectancyData[[#This Row],[Life expectancy]:[Schooling]])</f>
        <v>1</v>
      </c>
    </row>
    <row r="2856" spans="1:23" x14ac:dyDescent="0.25">
      <c r="A2856" t="s">
        <v>643</v>
      </c>
      <c r="B2856">
        <v>2003</v>
      </c>
      <c r="C2856" t="s">
        <v>455</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Data_Completeness(LifeExpectancyData[[#This Row],[Life expectancy]:[Schooling]])</f>
        <v>1</v>
      </c>
    </row>
    <row r="2857" spans="1:23" x14ac:dyDescent="0.25">
      <c r="A2857" t="s">
        <v>643</v>
      </c>
      <c r="B2857">
        <v>2002</v>
      </c>
      <c r="C2857" t="s">
        <v>455</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Data_Completeness(LifeExpectancyData[[#This Row],[Life expectancy]:[Schooling]])</f>
        <v>1</v>
      </c>
    </row>
    <row r="2858" spans="1:23" x14ac:dyDescent="0.25">
      <c r="A2858" t="s">
        <v>643</v>
      </c>
      <c r="B2858">
        <v>2001</v>
      </c>
      <c r="C2858" t="s">
        <v>455</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Data_Completeness(LifeExpectancyData[[#This Row],[Life expectancy]:[Schooling]])</f>
        <v>1</v>
      </c>
    </row>
    <row r="2859" spans="1:23" x14ac:dyDescent="0.25">
      <c r="A2859" t="s">
        <v>643</v>
      </c>
      <c r="B2859">
        <v>2000</v>
      </c>
      <c r="C2859" t="s">
        <v>455</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Data_Completeness(LifeExpectancyData[[#This Row],[Life expectancy]:[Schooling]])</f>
        <v>1</v>
      </c>
    </row>
    <row r="2860" spans="1:23" x14ac:dyDescent="0.25">
      <c r="A2860" t="s">
        <v>644</v>
      </c>
      <c r="B2860">
        <v>2015</v>
      </c>
      <c r="C2860" t="s">
        <v>455</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Data_Completeness(LifeExpectancyData[[#This Row],[Life expectancy]:[Schooling]])</f>
        <v>0</v>
      </c>
    </row>
    <row r="2861" spans="1:23" x14ac:dyDescent="0.25">
      <c r="A2861" t="s">
        <v>644</v>
      </c>
      <c r="B2861">
        <v>2014</v>
      </c>
      <c r="C2861" t="s">
        <v>455</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Data_Completeness(LifeExpectancyData[[#This Row],[Life expectancy]:[Schooling]])</f>
        <v>0</v>
      </c>
    </row>
    <row r="2862" spans="1:23" x14ac:dyDescent="0.25">
      <c r="A2862" t="s">
        <v>644</v>
      </c>
      <c r="B2862">
        <v>2013</v>
      </c>
      <c r="C2862" t="s">
        <v>455</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Data_Completeness(LifeExpectancyData[[#This Row],[Life expectancy]:[Schooling]])</f>
        <v>0</v>
      </c>
    </row>
    <row r="2863" spans="1:23" x14ac:dyDescent="0.25">
      <c r="A2863" t="s">
        <v>644</v>
      </c>
      <c r="B2863">
        <v>2012</v>
      </c>
      <c r="C2863" t="s">
        <v>455</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Data_Completeness(LifeExpectancyData[[#This Row],[Life expectancy]:[Schooling]])</f>
        <v>0</v>
      </c>
    </row>
    <row r="2864" spans="1:23" x14ac:dyDescent="0.25">
      <c r="A2864" t="s">
        <v>644</v>
      </c>
      <c r="B2864">
        <v>2011</v>
      </c>
      <c r="C2864" t="s">
        <v>455</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Data_Completeness(LifeExpectancyData[[#This Row],[Life expectancy]:[Schooling]])</f>
        <v>0</v>
      </c>
    </row>
    <row r="2865" spans="1:23" x14ac:dyDescent="0.25">
      <c r="A2865" t="s">
        <v>644</v>
      </c>
      <c r="B2865">
        <v>2010</v>
      </c>
      <c r="C2865" t="s">
        <v>455</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Data_Completeness(LifeExpectancyData[[#This Row],[Life expectancy]:[Schooling]])</f>
        <v>0</v>
      </c>
    </row>
    <row r="2866" spans="1:23" x14ac:dyDescent="0.25">
      <c r="A2866" t="s">
        <v>644</v>
      </c>
      <c r="B2866">
        <v>2009</v>
      </c>
      <c r="C2866" t="s">
        <v>455</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Data_Completeness(LifeExpectancyData[[#This Row],[Life expectancy]:[Schooling]])</f>
        <v>0</v>
      </c>
    </row>
    <row r="2867" spans="1:23" x14ac:dyDescent="0.25">
      <c r="A2867" t="s">
        <v>644</v>
      </c>
      <c r="B2867">
        <v>2008</v>
      </c>
      <c r="C2867" t="s">
        <v>455</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Data_Completeness(LifeExpectancyData[[#This Row],[Life expectancy]:[Schooling]])</f>
        <v>0</v>
      </c>
    </row>
    <row r="2868" spans="1:23" x14ac:dyDescent="0.25">
      <c r="A2868" t="s">
        <v>644</v>
      </c>
      <c r="B2868">
        <v>2007</v>
      </c>
      <c r="C2868" t="s">
        <v>455</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Data_Completeness(LifeExpectancyData[[#This Row],[Life expectancy]:[Schooling]])</f>
        <v>0</v>
      </c>
    </row>
    <row r="2869" spans="1:23" x14ac:dyDescent="0.25">
      <c r="A2869" t="s">
        <v>644</v>
      </c>
      <c r="B2869">
        <v>2006</v>
      </c>
      <c r="C2869" t="s">
        <v>455</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Data_Completeness(LifeExpectancyData[[#This Row],[Life expectancy]:[Schooling]])</f>
        <v>0</v>
      </c>
    </row>
    <row r="2870" spans="1:23" x14ac:dyDescent="0.25">
      <c r="A2870" t="s">
        <v>644</v>
      </c>
      <c r="B2870">
        <v>2005</v>
      </c>
      <c r="C2870" t="s">
        <v>455</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Data_Completeness(LifeExpectancyData[[#This Row],[Life expectancy]:[Schooling]])</f>
        <v>0</v>
      </c>
    </row>
    <row r="2871" spans="1:23" x14ac:dyDescent="0.25">
      <c r="A2871" t="s">
        <v>644</v>
      </c>
      <c r="B2871">
        <v>2004</v>
      </c>
      <c r="C2871" t="s">
        <v>455</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Data_Completeness(LifeExpectancyData[[#This Row],[Life expectancy]:[Schooling]])</f>
        <v>0</v>
      </c>
    </row>
    <row r="2872" spans="1:23" x14ac:dyDescent="0.25">
      <c r="A2872" t="s">
        <v>644</v>
      </c>
      <c r="B2872">
        <v>2003</v>
      </c>
      <c r="C2872" t="s">
        <v>455</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Data_Completeness(LifeExpectancyData[[#This Row],[Life expectancy]:[Schooling]])</f>
        <v>0</v>
      </c>
    </row>
    <row r="2873" spans="1:23" x14ac:dyDescent="0.25">
      <c r="A2873" t="s">
        <v>644</v>
      </c>
      <c r="B2873">
        <v>2002</v>
      </c>
      <c r="C2873" t="s">
        <v>455</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Data_Completeness(LifeExpectancyData[[#This Row],[Life expectancy]:[Schooling]])</f>
        <v>0</v>
      </c>
    </row>
    <row r="2874" spans="1:23" x14ac:dyDescent="0.25">
      <c r="A2874" t="s">
        <v>644</v>
      </c>
      <c r="B2874">
        <v>2001</v>
      </c>
      <c r="C2874" t="s">
        <v>455</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Data_Completeness(LifeExpectancyData[[#This Row],[Life expectancy]:[Schooling]])</f>
        <v>0</v>
      </c>
    </row>
    <row r="2875" spans="1:23" x14ac:dyDescent="0.25">
      <c r="A2875" t="s">
        <v>644</v>
      </c>
      <c r="B2875">
        <v>2000</v>
      </c>
      <c r="C2875" t="s">
        <v>455</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Data_Completeness(LifeExpectancyData[[#This Row],[Life expectancy]:[Schooling]])</f>
        <v>0</v>
      </c>
    </row>
    <row r="2876" spans="1:23" x14ac:dyDescent="0.25">
      <c r="A2876" t="s">
        <v>645</v>
      </c>
      <c r="B2876">
        <v>2015</v>
      </c>
      <c r="C2876" t="s">
        <v>455</v>
      </c>
      <c r="D2876">
        <v>76</v>
      </c>
      <c r="E2876">
        <v>127</v>
      </c>
      <c r="F2876">
        <v>28</v>
      </c>
      <c r="H2876">
        <v>0</v>
      </c>
      <c r="I2876">
        <v>97</v>
      </c>
      <c r="J2876">
        <v>256</v>
      </c>
      <c r="K2876">
        <v>17.5</v>
      </c>
      <c r="L2876">
        <v>35</v>
      </c>
      <c r="M2876">
        <v>97</v>
      </c>
      <c r="O2876">
        <v>97</v>
      </c>
      <c r="P2876">
        <v>0.1</v>
      </c>
      <c r="S2876">
        <v>14.2</v>
      </c>
      <c r="T2876">
        <v>14.5</v>
      </c>
      <c r="U2876">
        <v>0.67800000000000005</v>
      </c>
      <c r="V2876">
        <v>12.6</v>
      </c>
      <c r="W2876" t="b">
        <f>Data_Completeness(LifeExpectancyData[[#This Row],[Life expectancy]:[Schooling]])</f>
        <v>0</v>
      </c>
    </row>
    <row r="2877" spans="1:23" x14ac:dyDescent="0.25">
      <c r="A2877" t="s">
        <v>645</v>
      </c>
      <c r="B2877">
        <v>2014</v>
      </c>
      <c r="C2877" t="s">
        <v>455</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Data_Completeness(LifeExpectancyData[[#This Row],[Life expectancy]:[Schooling]])</f>
        <v>0</v>
      </c>
    </row>
    <row r="2878" spans="1:23" x14ac:dyDescent="0.25">
      <c r="A2878" t="s">
        <v>645</v>
      </c>
      <c r="B2878">
        <v>2013</v>
      </c>
      <c r="C2878" t="s">
        <v>455</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Data_Completeness(LifeExpectancyData[[#This Row],[Life expectancy]:[Schooling]])</f>
        <v>0</v>
      </c>
    </row>
    <row r="2879" spans="1:23" x14ac:dyDescent="0.25">
      <c r="A2879" t="s">
        <v>645</v>
      </c>
      <c r="B2879">
        <v>2012</v>
      </c>
      <c r="C2879" t="s">
        <v>455</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Data_Completeness(LifeExpectancyData[[#This Row],[Life expectancy]:[Schooling]])</f>
        <v>0</v>
      </c>
    </row>
    <row r="2880" spans="1:23" x14ac:dyDescent="0.25">
      <c r="A2880" t="s">
        <v>645</v>
      </c>
      <c r="B2880">
        <v>2011</v>
      </c>
      <c r="C2880" t="s">
        <v>455</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Data_Completeness(LifeExpectancyData[[#This Row],[Life expectancy]:[Schooling]])</f>
        <v>0</v>
      </c>
    </row>
    <row r="2881" spans="1:23" x14ac:dyDescent="0.25">
      <c r="A2881" t="s">
        <v>645</v>
      </c>
      <c r="B2881">
        <v>2010</v>
      </c>
      <c r="C2881" t="s">
        <v>455</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Data_Completeness(LifeExpectancyData[[#This Row],[Life expectancy]:[Schooling]])</f>
        <v>0</v>
      </c>
    </row>
    <row r="2882" spans="1:23" x14ac:dyDescent="0.25">
      <c r="A2882" t="s">
        <v>645</v>
      </c>
      <c r="B2882">
        <v>2009</v>
      </c>
      <c r="C2882" t="s">
        <v>455</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Data_Completeness(LifeExpectancyData[[#This Row],[Life expectancy]:[Schooling]])</f>
        <v>0</v>
      </c>
    </row>
    <row r="2883" spans="1:23" x14ac:dyDescent="0.25">
      <c r="A2883" t="s">
        <v>645</v>
      </c>
      <c r="B2883">
        <v>2008</v>
      </c>
      <c r="C2883" t="s">
        <v>455</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Data_Completeness(LifeExpectancyData[[#This Row],[Life expectancy]:[Schooling]])</f>
        <v>0</v>
      </c>
    </row>
    <row r="2884" spans="1:23" x14ac:dyDescent="0.25">
      <c r="A2884" t="s">
        <v>645</v>
      </c>
      <c r="B2884">
        <v>2007</v>
      </c>
      <c r="C2884" t="s">
        <v>455</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Data_Completeness(LifeExpectancyData[[#This Row],[Life expectancy]:[Schooling]])</f>
        <v>0</v>
      </c>
    </row>
    <row r="2885" spans="1:23" x14ac:dyDescent="0.25">
      <c r="A2885" t="s">
        <v>645</v>
      </c>
      <c r="B2885">
        <v>2006</v>
      </c>
      <c r="C2885" t="s">
        <v>455</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Data_Completeness(LifeExpectancyData[[#This Row],[Life expectancy]:[Schooling]])</f>
        <v>0</v>
      </c>
    </row>
    <row r="2886" spans="1:23" x14ac:dyDescent="0.25">
      <c r="A2886" t="s">
        <v>645</v>
      </c>
      <c r="B2886">
        <v>2005</v>
      </c>
      <c r="C2886" t="s">
        <v>455</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Data_Completeness(LifeExpectancyData[[#This Row],[Life expectancy]:[Schooling]])</f>
        <v>0</v>
      </c>
    </row>
    <row r="2887" spans="1:23" x14ac:dyDescent="0.25">
      <c r="A2887" t="s">
        <v>645</v>
      </c>
      <c r="B2887">
        <v>2004</v>
      </c>
      <c r="C2887" t="s">
        <v>455</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Data_Completeness(LifeExpectancyData[[#This Row],[Life expectancy]:[Schooling]])</f>
        <v>0</v>
      </c>
    </row>
    <row r="2888" spans="1:23" x14ac:dyDescent="0.25">
      <c r="A2888" t="s">
        <v>645</v>
      </c>
      <c r="B2888">
        <v>2003</v>
      </c>
      <c r="C2888" t="s">
        <v>455</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Data_Completeness(LifeExpectancyData[[#This Row],[Life expectancy]:[Schooling]])</f>
        <v>0</v>
      </c>
    </row>
    <row r="2889" spans="1:23" x14ac:dyDescent="0.25">
      <c r="A2889" t="s">
        <v>645</v>
      </c>
      <c r="B2889">
        <v>2002</v>
      </c>
      <c r="C2889" t="s">
        <v>455</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Data_Completeness(LifeExpectancyData[[#This Row],[Life expectancy]:[Schooling]])</f>
        <v>0</v>
      </c>
    </row>
    <row r="2890" spans="1:23" x14ac:dyDescent="0.25">
      <c r="A2890" t="s">
        <v>645</v>
      </c>
      <c r="B2890">
        <v>2001</v>
      </c>
      <c r="C2890" t="s">
        <v>455</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Data_Completeness(LifeExpectancyData[[#This Row],[Life expectancy]:[Schooling]])</f>
        <v>0</v>
      </c>
    </row>
    <row r="2891" spans="1:23" x14ac:dyDescent="0.25">
      <c r="A2891" t="s">
        <v>645</v>
      </c>
      <c r="B2891">
        <v>2000</v>
      </c>
      <c r="C2891" t="s">
        <v>455</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Data_Completeness(LifeExpectancyData[[#This Row],[Life expectancy]:[Schooling]])</f>
        <v>0</v>
      </c>
    </row>
    <row r="2892" spans="1:23" x14ac:dyDescent="0.25">
      <c r="A2892" t="s">
        <v>646</v>
      </c>
      <c r="B2892">
        <v>2015</v>
      </c>
      <c r="C2892" t="s">
        <v>455</v>
      </c>
      <c r="D2892">
        <v>65.7</v>
      </c>
      <c r="E2892">
        <v>224</v>
      </c>
      <c r="F2892">
        <v>37</v>
      </c>
      <c r="H2892">
        <v>0</v>
      </c>
      <c r="I2892">
        <v>69</v>
      </c>
      <c r="J2892">
        <v>468</v>
      </c>
      <c r="K2892">
        <v>41.3</v>
      </c>
      <c r="L2892">
        <v>47</v>
      </c>
      <c r="M2892">
        <v>63</v>
      </c>
      <c r="O2892">
        <v>69</v>
      </c>
      <c r="P2892">
        <v>0.1</v>
      </c>
      <c r="S2892">
        <v>13.6</v>
      </c>
      <c r="T2892">
        <v>13.4</v>
      </c>
      <c r="U2892">
        <v>0.499</v>
      </c>
      <c r="V2892">
        <v>9</v>
      </c>
      <c r="W2892" t="b">
        <f>Data_Completeness(LifeExpectancyData[[#This Row],[Life expectancy]:[Schooling]])</f>
        <v>0</v>
      </c>
    </row>
    <row r="2893" spans="1:23" x14ac:dyDescent="0.25">
      <c r="A2893" t="s">
        <v>646</v>
      </c>
      <c r="B2893">
        <v>2014</v>
      </c>
      <c r="C2893" t="s">
        <v>455</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Data_Completeness(LifeExpectancyData[[#This Row],[Life expectancy]:[Schooling]])</f>
        <v>0</v>
      </c>
    </row>
    <row r="2894" spans="1:23" x14ac:dyDescent="0.25">
      <c r="A2894" t="s">
        <v>646</v>
      </c>
      <c r="B2894">
        <v>2013</v>
      </c>
      <c r="C2894" t="s">
        <v>455</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Data_Completeness(LifeExpectancyData[[#This Row],[Life expectancy]:[Schooling]])</f>
        <v>0</v>
      </c>
    </row>
    <row r="2895" spans="1:23" x14ac:dyDescent="0.25">
      <c r="A2895" t="s">
        <v>646</v>
      </c>
      <c r="B2895">
        <v>2012</v>
      </c>
      <c r="C2895" t="s">
        <v>455</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Data_Completeness(LifeExpectancyData[[#This Row],[Life expectancy]:[Schooling]])</f>
        <v>0</v>
      </c>
    </row>
    <row r="2896" spans="1:23" x14ac:dyDescent="0.25">
      <c r="A2896" t="s">
        <v>646</v>
      </c>
      <c r="B2896">
        <v>2011</v>
      </c>
      <c r="C2896" t="s">
        <v>455</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Data_Completeness(LifeExpectancyData[[#This Row],[Life expectancy]:[Schooling]])</f>
        <v>0</v>
      </c>
    </row>
    <row r="2897" spans="1:23" x14ac:dyDescent="0.25">
      <c r="A2897" t="s">
        <v>646</v>
      </c>
      <c r="B2897">
        <v>2010</v>
      </c>
      <c r="C2897" t="s">
        <v>455</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Data_Completeness(LifeExpectancyData[[#This Row],[Life expectancy]:[Schooling]])</f>
        <v>0</v>
      </c>
    </row>
    <row r="2898" spans="1:23" x14ac:dyDescent="0.25">
      <c r="A2898" t="s">
        <v>646</v>
      </c>
      <c r="B2898">
        <v>2009</v>
      </c>
      <c r="C2898" t="s">
        <v>455</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Data_Completeness(LifeExpectancyData[[#This Row],[Life expectancy]:[Schooling]])</f>
        <v>0</v>
      </c>
    </row>
    <row r="2899" spans="1:23" x14ac:dyDescent="0.25">
      <c r="A2899" t="s">
        <v>646</v>
      </c>
      <c r="B2899">
        <v>2008</v>
      </c>
      <c r="C2899" t="s">
        <v>455</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Data_Completeness(LifeExpectancyData[[#This Row],[Life expectancy]:[Schooling]])</f>
        <v>0</v>
      </c>
    </row>
    <row r="2900" spans="1:23" x14ac:dyDescent="0.25">
      <c r="A2900" t="s">
        <v>646</v>
      </c>
      <c r="B2900">
        <v>2007</v>
      </c>
      <c r="C2900" t="s">
        <v>455</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Data_Completeness(LifeExpectancyData[[#This Row],[Life expectancy]:[Schooling]])</f>
        <v>0</v>
      </c>
    </row>
    <row r="2901" spans="1:23" x14ac:dyDescent="0.25">
      <c r="A2901" t="s">
        <v>646</v>
      </c>
      <c r="B2901">
        <v>2006</v>
      </c>
      <c r="C2901" t="s">
        <v>455</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Data_Completeness(LifeExpectancyData[[#This Row],[Life expectancy]:[Schooling]])</f>
        <v>0</v>
      </c>
    </row>
    <row r="2902" spans="1:23" x14ac:dyDescent="0.25">
      <c r="A2902" t="s">
        <v>646</v>
      </c>
      <c r="B2902">
        <v>2005</v>
      </c>
      <c r="C2902" t="s">
        <v>455</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Data_Completeness(LifeExpectancyData[[#This Row],[Life expectancy]:[Schooling]])</f>
        <v>0</v>
      </c>
    </row>
    <row r="2903" spans="1:23" x14ac:dyDescent="0.25">
      <c r="A2903" t="s">
        <v>646</v>
      </c>
      <c r="B2903">
        <v>2004</v>
      </c>
      <c r="C2903" t="s">
        <v>455</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Data_Completeness(LifeExpectancyData[[#This Row],[Life expectancy]:[Schooling]])</f>
        <v>0</v>
      </c>
    </row>
    <row r="2904" spans="1:23" x14ac:dyDescent="0.25">
      <c r="A2904" t="s">
        <v>646</v>
      </c>
      <c r="B2904">
        <v>2003</v>
      </c>
      <c r="C2904" t="s">
        <v>455</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Data_Completeness(LifeExpectancyData[[#This Row],[Life expectancy]:[Schooling]])</f>
        <v>0</v>
      </c>
    </row>
    <row r="2905" spans="1:23" x14ac:dyDescent="0.25">
      <c r="A2905" t="s">
        <v>646</v>
      </c>
      <c r="B2905">
        <v>2002</v>
      </c>
      <c r="C2905" t="s">
        <v>455</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Data_Completeness(LifeExpectancyData[[#This Row],[Life expectancy]:[Schooling]])</f>
        <v>0</v>
      </c>
    </row>
    <row r="2906" spans="1:23" x14ac:dyDescent="0.25">
      <c r="A2906" t="s">
        <v>646</v>
      </c>
      <c r="B2906">
        <v>2001</v>
      </c>
      <c r="C2906" t="s">
        <v>455</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Data_Completeness(LifeExpectancyData[[#This Row],[Life expectancy]:[Schooling]])</f>
        <v>0</v>
      </c>
    </row>
    <row r="2907" spans="1:23" x14ac:dyDescent="0.25">
      <c r="A2907" t="s">
        <v>646</v>
      </c>
      <c r="B2907">
        <v>2000</v>
      </c>
      <c r="C2907" t="s">
        <v>455</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Data_Completeness(LifeExpectancyData[[#This Row],[Life expectancy]:[Schooling]])</f>
        <v>0</v>
      </c>
    </row>
    <row r="2908" spans="1:23" x14ac:dyDescent="0.25">
      <c r="A2908" t="s">
        <v>647</v>
      </c>
      <c r="B2908">
        <v>2015</v>
      </c>
      <c r="C2908" t="s">
        <v>455</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Data_Completeness(LifeExpectancyData[[#This Row],[Life expectancy]:[Schooling]])</f>
        <v>0</v>
      </c>
    </row>
    <row r="2909" spans="1:23" x14ac:dyDescent="0.25">
      <c r="A2909" t="s">
        <v>647</v>
      </c>
      <c r="B2909">
        <v>2014</v>
      </c>
      <c r="C2909" t="s">
        <v>455</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Data_Completeness(LifeExpectancyData[[#This Row],[Life expectancy]:[Schooling]])</f>
        <v>1</v>
      </c>
    </row>
    <row r="2910" spans="1:23" x14ac:dyDescent="0.25">
      <c r="A2910" t="s">
        <v>647</v>
      </c>
      <c r="B2910">
        <v>2013</v>
      </c>
      <c r="C2910" t="s">
        <v>455</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Data_Completeness(LifeExpectancyData[[#This Row],[Life expectancy]:[Schooling]])</f>
        <v>1</v>
      </c>
    </row>
    <row r="2911" spans="1:23" x14ac:dyDescent="0.25">
      <c r="A2911" t="s">
        <v>647</v>
      </c>
      <c r="B2911">
        <v>2012</v>
      </c>
      <c r="C2911" t="s">
        <v>455</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Data_Completeness(LifeExpectancyData[[#This Row],[Life expectancy]:[Schooling]])</f>
        <v>1</v>
      </c>
    </row>
    <row r="2912" spans="1:23" x14ac:dyDescent="0.25">
      <c r="A2912" t="s">
        <v>647</v>
      </c>
      <c r="B2912">
        <v>2011</v>
      </c>
      <c r="C2912" t="s">
        <v>455</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Data_Completeness(LifeExpectancyData[[#This Row],[Life expectancy]:[Schooling]])</f>
        <v>1</v>
      </c>
    </row>
    <row r="2913" spans="1:23" x14ac:dyDescent="0.25">
      <c r="A2913" t="s">
        <v>647</v>
      </c>
      <c r="B2913">
        <v>2010</v>
      </c>
      <c r="C2913" t="s">
        <v>455</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Data_Completeness(LifeExpectancyData[[#This Row],[Life expectancy]:[Schooling]])</f>
        <v>1</v>
      </c>
    </row>
    <row r="2914" spans="1:23" x14ac:dyDescent="0.25">
      <c r="A2914" t="s">
        <v>647</v>
      </c>
      <c r="B2914">
        <v>2009</v>
      </c>
      <c r="C2914" t="s">
        <v>455</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Data_Completeness(LifeExpectancyData[[#This Row],[Life expectancy]:[Schooling]])</f>
        <v>1</v>
      </c>
    </row>
    <row r="2915" spans="1:23" x14ac:dyDescent="0.25">
      <c r="A2915" t="s">
        <v>647</v>
      </c>
      <c r="B2915">
        <v>2008</v>
      </c>
      <c r="C2915" t="s">
        <v>455</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Data_Completeness(LifeExpectancyData[[#This Row],[Life expectancy]:[Schooling]])</f>
        <v>1</v>
      </c>
    </row>
    <row r="2916" spans="1:23" x14ac:dyDescent="0.25">
      <c r="A2916" t="s">
        <v>647</v>
      </c>
      <c r="B2916">
        <v>2007</v>
      </c>
      <c r="C2916" t="s">
        <v>455</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Data_Completeness(LifeExpectancyData[[#This Row],[Life expectancy]:[Schooling]])</f>
        <v>1</v>
      </c>
    </row>
    <row r="2917" spans="1:23" x14ac:dyDescent="0.25">
      <c r="A2917" t="s">
        <v>647</v>
      </c>
      <c r="B2917">
        <v>2006</v>
      </c>
      <c r="C2917" t="s">
        <v>455</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Data_Completeness(LifeExpectancyData[[#This Row],[Life expectancy]:[Schooling]])</f>
        <v>1</v>
      </c>
    </row>
    <row r="2918" spans="1:23" x14ac:dyDescent="0.25">
      <c r="A2918" t="s">
        <v>647</v>
      </c>
      <c r="B2918">
        <v>2005</v>
      </c>
      <c r="C2918" t="s">
        <v>455</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Data_Completeness(LifeExpectancyData[[#This Row],[Life expectancy]:[Schooling]])</f>
        <v>1</v>
      </c>
    </row>
    <row r="2919" spans="1:23" x14ac:dyDescent="0.25">
      <c r="A2919" t="s">
        <v>647</v>
      </c>
      <c r="B2919">
        <v>2004</v>
      </c>
      <c r="C2919" t="s">
        <v>455</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Data_Completeness(LifeExpectancyData[[#This Row],[Life expectancy]:[Schooling]])</f>
        <v>0</v>
      </c>
    </row>
    <row r="2920" spans="1:23" x14ac:dyDescent="0.25">
      <c r="A2920" t="s">
        <v>647</v>
      </c>
      <c r="B2920">
        <v>2003</v>
      </c>
      <c r="C2920" t="s">
        <v>455</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Data_Completeness(LifeExpectancyData[[#This Row],[Life expectancy]:[Schooling]])</f>
        <v>0</v>
      </c>
    </row>
    <row r="2921" spans="1:23" x14ac:dyDescent="0.25">
      <c r="A2921" t="s">
        <v>647</v>
      </c>
      <c r="B2921">
        <v>2002</v>
      </c>
      <c r="C2921" t="s">
        <v>455</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Data_Completeness(LifeExpectancyData[[#This Row],[Life expectancy]:[Schooling]])</f>
        <v>0</v>
      </c>
    </row>
    <row r="2922" spans="1:23" x14ac:dyDescent="0.25">
      <c r="A2922" t="s">
        <v>647</v>
      </c>
      <c r="B2922">
        <v>2001</v>
      </c>
      <c r="C2922" t="s">
        <v>455</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Data_Completeness(LifeExpectancyData[[#This Row],[Life expectancy]:[Schooling]])</f>
        <v>0</v>
      </c>
    </row>
    <row r="2923" spans="1:23" x14ac:dyDescent="0.25">
      <c r="A2923" t="s">
        <v>647</v>
      </c>
      <c r="B2923">
        <v>2000</v>
      </c>
      <c r="C2923" t="s">
        <v>455</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Data_Completeness(LifeExpectancyData[[#This Row],[Life expectancy]:[Schooling]])</f>
        <v>0</v>
      </c>
    </row>
    <row r="2924" spans="1:23" x14ac:dyDescent="0.25">
      <c r="A2924" t="s">
        <v>648</v>
      </c>
      <c r="B2924">
        <v>2015</v>
      </c>
      <c r="C2924" t="s">
        <v>455</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Data_Completeness(LifeExpectancyData[[#This Row],[Life expectancy]:[Schooling]])</f>
        <v>0</v>
      </c>
    </row>
    <row r="2925" spans="1:23" x14ac:dyDescent="0.25">
      <c r="A2925" t="s">
        <v>648</v>
      </c>
      <c r="B2925">
        <v>2014</v>
      </c>
      <c r="C2925" t="s">
        <v>455</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Data_Completeness(LifeExpectancyData[[#This Row],[Life expectancy]:[Schooling]])</f>
        <v>1</v>
      </c>
    </row>
    <row r="2926" spans="1:23" x14ac:dyDescent="0.25">
      <c r="A2926" t="s">
        <v>648</v>
      </c>
      <c r="B2926">
        <v>2013</v>
      </c>
      <c r="C2926" t="s">
        <v>455</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Data_Completeness(LifeExpectancyData[[#This Row],[Life expectancy]:[Schooling]])</f>
        <v>1</v>
      </c>
    </row>
    <row r="2927" spans="1:23" x14ac:dyDescent="0.25">
      <c r="A2927" t="s">
        <v>648</v>
      </c>
      <c r="B2927">
        <v>2012</v>
      </c>
      <c r="C2927" t="s">
        <v>455</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Data_Completeness(LifeExpectancyData[[#This Row],[Life expectancy]:[Schooling]])</f>
        <v>1</v>
      </c>
    </row>
    <row r="2928" spans="1:23" x14ac:dyDescent="0.25">
      <c r="A2928" t="s">
        <v>648</v>
      </c>
      <c r="B2928">
        <v>2011</v>
      </c>
      <c r="C2928" t="s">
        <v>455</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Data_Completeness(LifeExpectancyData[[#This Row],[Life expectancy]:[Schooling]])</f>
        <v>1</v>
      </c>
    </row>
    <row r="2929" spans="1:23" x14ac:dyDescent="0.25">
      <c r="A2929" t="s">
        <v>648</v>
      </c>
      <c r="B2929">
        <v>2010</v>
      </c>
      <c r="C2929" t="s">
        <v>455</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Data_Completeness(LifeExpectancyData[[#This Row],[Life expectancy]:[Schooling]])</f>
        <v>1</v>
      </c>
    </row>
    <row r="2930" spans="1:23" x14ac:dyDescent="0.25">
      <c r="A2930" t="s">
        <v>648</v>
      </c>
      <c r="B2930">
        <v>2009</v>
      </c>
      <c r="C2930" t="s">
        <v>455</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Data_Completeness(LifeExpectancyData[[#This Row],[Life expectancy]:[Schooling]])</f>
        <v>1</v>
      </c>
    </row>
    <row r="2931" spans="1:23" x14ac:dyDescent="0.25">
      <c r="A2931" t="s">
        <v>648</v>
      </c>
      <c r="B2931">
        <v>2008</v>
      </c>
      <c r="C2931" t="s">
        <v>455</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Data_Completeness(LifeExpectancyData[[#This Row],[Life expectancy]:[Schooling]])</f>
        <v>1</v>
      </c>
    </row>
    <row r="2932" spans="1:23" x14ac:dyDescent="0.25">
      <c r="A2932" t="s">
        <v>648</v>
      </c>
      <c r="B2932">
        <v>2007</v>
      </c>
      <c r="C2932" t="s">
        <v>455</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Data_Completeness(LifeExpectancyData[[#This Row],[Life expectancy]:[Schooling]])</f>
        <v>1</v>
      </c>
    </row>
    <row r="2933" spans="1:23" x14ac:dyDescent="0.25">
      <c r="A2933" t="s">
        <v>648</v>
      </c>
      <c r="B2933">
        <v>2006</v>
      </c>
      <c r="C2933" t="s">
        <v>455</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Data_Completeness(LifeExpectancyData[[#This Row],[Life expectancy]:[Schooling]])</f>
        <v>1</v>
      </c>
    </row>
    <row r="2934" spans="1:23" x14ac:dyDescent="0.25">
      <c r="A2934" t="s">
        <v>648</v>
      </c>
      <c r="B2934">
        <v>2005</v>
      </c>
      <c r="C2934" t="s">
        <v>455</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Data_Completeness(LifeExpectancyData[[#This Row],[Life expectancy]:[Schooling]])</f>
        <v>1</v>
      </c>
    </row>
    <row r="2935" spans="1:23" x14ac:dyDescent="0.25">
      <c r="A2935" t="s">
        <v>648</v>
      </c>
      <c r="B2935">
        <v>2004</v>
      </c>
      <c r="C2935" t="s">
        <v>455</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Data_Completeness(LifeExpectancyData[[#This Row],[Life expectancy]:[Schooling]])</f>
        <v>1</v>
      </c>
    </row>
    <row r="2936" spans="1:23" x14ac:dyDescent="0.25">
      <c r="A2936" t="s">
        <v>648</v>
      </c>
      <c r="B2936">
        <v>2003</v>
      </c>
      <c r="C2936" t="s">
        <v>455</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Data_Completeness(LifeExpectancyData[[#This Row],[Life expectancy]:[Schooling]])</f>
        <v>1</v>
      </c>
    </row>
    <row r="2937" spans="1:23" x14ac:dyDescent="0.25">
      <c r="A2937" t="s">
        <v>648</v>
      </c>
      <c r="B2937">
        <v>2002</v>
      </c>
      <c r="C2937" t="s">
        <v>455</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Data_Completeness(LifeExpectancyData[[#This Row],[Life expectancy]:[Schooling]])</f>
        <v>1</v>
      </c>
    </row>
    <row r="2938" spans="1:23" x14ac:dyDescent="0.25">
      <c r="A2938" t="s">
        <v>648</v>
      </c>
      <c r="B2938">
        <v>2001</v>
      </c>
      <c r="C2938" t="s">
        <v>455</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Data_Completeness(LifeExpectancyData[[#This Row],[Life expectancy]:[Schooling]])</f>
        <v>1</v>
      </c>
    </row>
    <row r="2939" spans="1:23" x14ac:dyDescent="0.25">
      <c r="A2939" t="s">
        <v>648</v>
      </c>
      <c r="B2939">
        <v>2000</v>
      </c>
      <c r="C2939" t="s">
        <v>455</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Data_Completeness(LifeExpectancyData[[#This Row],[Life expectancy]:[Schooling]])</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D355D-4C2C-4262-8634-1D73D043A998}">
  <dimension ref="A1:A13"/>
  <sheetViews>
    <sheetView workbookViewId="0"/>
  </sheetViews>
  <sheetFormatPr defaultRowHeight="15" x14ac:dyDescent="0.25"/>
  <cols>
    <col min="1" max="1" width="110.7109375" customWidth="1"/>
  </cols>
  <sheetData>
    <row r="1" spans="1:1" x14ac:dyDescent="0.25">
      <c r="A1" s="5" t="s">
        <v>693</v>
      </c>
    </row>
    <row r="2" spans="1:1" ht="45" x14ac:dyDescent="0.25">
      <c r="A2" s="2" t="s">
        <v>694</v>
      </c>
    </row>
    <row r="3" spans="1:1" ht="30" x14ac:dyDescent="0.25">
      <c r="A3" s="2" t="s">
        <v>695</v>
      </c>
    </row>
    <row r="4" spans="1:1" ht="30" x14ac:dyDescent="0.25">
      <c r="A4" s="2" t="s">
        <v>696</v>
      </c>
    </row>
    <row r="6" spans="1:1" x14ac:dyDescent="0.25">
      <c r="A6" s="5" t="s">
        <v>697</v>
      </c>
    </row>
    <row r="7" spans="1:1" ht="30" x14ac:dyDescent="0.25">
      <c r="A7" s="2" t="s">
        <v>698</v>
      </c>
    </row>
    <row r="8" spans="1:1" x14ac:dyDescent="0.25">
      <c r="A8" s="2" t="s">
        <v>699</v>
      </c>
    </row>
    <row r="9" spans="1:1" x14ac:dyDescent="0.25">
      <c r="A9" s="5" t="s">
        <v>700</v>
      </c>
    </row>
    <row r="10" spans="1:1" ht="120" x14ac:dyDescent="0.25">
      <c r="A10" s="2" t="s">
        <v>701</v>
      </c>
    </row>
    <row r="12" spans="1:1" x14ac:dyDescent="0.25">
      <c r="A12" s="5" t="s">
        <v>702</v>
      </c>
    </row>
    <row r="13" spans="1:1" ht="105" x14ac:dyDescent="0.25">
      <c r="A13" s="2" t="s">
        <v>703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CE42A-430A-4425-ABF6-60ABF0854F10}">
  <dimension ref="A1:D37"/>
  <sheetViews>
    <sheetView workbookViewId="0"/>
  </sheetViews>
  <sheetFormatPr defaultRowHeight="15" x14ac:dyDescent="0.25"/>
  <cols>
    <col min="1" max="1" width="28.7109375" customWidth="1"/>
    <col min="2" max="3" width="22.7109375" customWidth="1"/>
    <col min="4" max="4" width="46.7109375" customWidth="1"/>
  </cols>
  <sheetData>
    <row r="1" spans="1:4" x14ac:dyDescent="0.25">
      <c r="A1" s="5" t="s">
        <v>704</v>
      </c>
      <c r="B1" s="34"/>
      <c r="C1" s="34"/>
      <c r="D1" s="34"/>
    </row>
    <row r="2" spans="1:4" ht="90" x14ac:dyDescent="0.25">
      <c r="A2" s="2" t="s">
        <v>705</v>
      </c>
    </row>
    <row r="4" spans="1:4" x14ac:dyDescent="0.25">
      <c r="A4" s="35" t="s">
        <v>706</v>
      </c>
      <c r="B4" s="36"/>
      <c r="C4" s="36"/>
      <c r="D4" s="36"/>
    </row>
    <row r="5" spans="1:4" x14ac:dyDescent="0.25">
      <c r="A5" s="37" t="s">
        <v>707</v>
      </c>
      <c r="B5" s="37" t="s">
        <v>708</v>
      </c>
      <c r="C5" s="37" t="s">
        <v>709</v>
      </c>
      <c r="D5" s="37" t="s">
        <v>710</v>
      </c>
    </row>
    <row r="6" spans="1:4" ht="45" x14ac:dyDescent="0.25">
      <c r="A6" s="2" t="s">
        <v>711</v>
      </c>
      <c r="B6" s="2" t="s">
        <v>712</v>
      </c>
      <c r="C6" s="2" t="s">
        <v>211</v>
      </c>
      <c r="D6" s="2" t="s">
        <v>713</v>
      </c>
    </row>
    <row r="7" spans="1:4" ht="60" x14ac:dyDescent="0.25">
      <c r="A7" s="2" t="s">
        <v>714</v>
      </c>
      <c r="B7" s="2" t="s">
        <v>715</v>
      </c>
      <c r="C7" s="2" t="s">
        <v>716</v>
      </c>
      <c r="D7" s="2" t="s">
        <v>717</v>
      </c>
    </row>
    <row r="8" spans="1:4" ht="45" x14ac:dyDescent="0.25">
      <c r="A8" s="2" t="s">
        <v>718</v>
      </c>
      <c r="B8" s="2" t="s">
        <v>712</v>
      </c>
      <c r="C8" s="2" t="s">
        <v>719</v>
      </c>
      <c r="D8" s="2" t="s">
        <v>720</v>
      </c>
    </row>
    <row r="10" spans="1:4" x14ac:dyDescent="0.25">
      <c r="A10" s="35" t="s">
        <v>721</v>
      </c>
      <c r="B10" s="36"/>
      <c r="C10" s="36"/>
      <c r="D10" s="36"/>
    </row>
    <row r="11" spans="1:4" x14ac:dyDescent="0.25">
      <c r="A11" s="37" t="s">
        <v>707</v>
      </c>
      <c r="B11" s="37" t="s">
        <v>708</v>
      </c>
      <c r="C11" s="37" t="s">
        <v>709</v>
      </c>
      <c r="D11" s="37" t="s">
        <v>710</v>
      </c>
    </row>
    <row r="12" spans="1:4" ht="60" x14ac:dyDescent="0.25">
      <c r="A12" s="2" t="s">
        <v>722</v>
      </c>
      <c r="B12" s="2" t="s">
        <v>712</v>
      </c>
      <c r="C12" s="2" t="s">
        <v>723</v>
      </c>
      <c r="D12" s="2" t="s">
        <v>724</v>
      </c>
    </row>
    <row r="13" spans="1:4" ht="180" x14ac:dyDescent="0.25">
      <c r="A13" s="2" t="s">
        <v>725</v>
      </c>
      <c r="B13" s="2" t="s">
        <v>726</v>
      </c>
      <c r="C13" s="2" t="s">
        <v>725</v>
      </c>
      <c r="D13" s="2" t="s">
        <v>727</v>
      </c>
    </row>
    <row r="14" spans="1:4" ht="60" x14ac:dyDescent="0.25">
      <c r="A14" s="2" t="s">
        <v>728</v>
      </c>
      <c r="B14" s="2" t="s">
        <v>729</v>
      </c>
      <c r="C14" s="2" t="s">
        <v>730</v>
      </c>
      <c r="D14" s="2" t="s">
        <v>731</v>
      </c>
    </row>
    <row r="15" spans="1:4" ht="75" x14ac:dyDescent="0.25">
      <c r="A15" s="2" t="s">
        <v>732</v>
      </c>
      <c r="B15" s="2" t="s">
        <v>726</v>
      </c>
      <c r="C15" s="2" t="s">
        <v>733</v>
      </c>
      <c r="D15" s="2" t="s">
        <v>734</v>
      </c>
    </row>
    <row r="17" spans="1:4" x14ac:dyDescent="0.25">
      <c r="A17" s="35" t="s">
        <v>735</v>
      </c>
      <c r="B17" s="36"/>
      <c r="C17" s="36"/>
      <c r="D17" s="36"/>
    </row>
    <row r="18" spans="1:4" x14ac:dyDescent="0.25">
      <c r="A18" s="37" t="s">
        <v>736</v>
      </c>
      <c r="B18" s="37" t="s">
        <v>737</v>
      </c>
      <c r="C18" s="37" t="s">
        <v>738</v>
      </c>
      <c r="D18" s="37" t="s">
        <v>739</v>
      </c>
    </row>
    <row r="19" spans="1:4" ht="30" x14ac:dyDescent="0.25">
      <c r="A19" s="2" t="s">
        <v>740</v>
      </c>
      <c r="B19" s="2" t="s">
        <v>741</v>
      </c>
      <c r="C19" s="2" t="s">
        <v>742</v>
      </c>
      <c r="D19" s="2" t="s">
        <v>743</v>
      </c>
    </row>
    <row r="20" spans="1:4" ht="30" x14ac:dyDescent="0.25">
      <c r="A20" s="2" t="s">
        <v>157</v>
      </c>
      <c r="B20" s="2" t="s">
        <v>744</v>
      </c>
      <c r="C20" s="2" t="s">
        <v>745</v>
      </c>
      <c r="D20" s="2" t="s">
        <v>746</v>
      </c>
    </row>
    <row r="21" spans="1:4" x14ac:dyDescent="0.25">
      <c r="A21" s="2" t="s">
        <v>747</v>
      </c>
      <c r="B21" s="2" t="s">
        <v>748</v>
      </c>
      <c r="C21" s="2" t="s">
        <v>749</v>
      </c>
      <c r="D21" s="2" t="s">
        <v>750</v>
      </c>
    </row>
    <row r="22" spans="1:4" ht="30" x14ac:dyDescent="0.25">
      <c r="A22" s="2" t="s">
        <v>751</v>
      </c>
      <c r="B22" s="2" t="s">
        <v>752</v>
      </c>
      <c r="C22" s="2" t="s">
        <v>753</v>
      </c>
      <c r="D22" s="2" t="s">
        <v>754</v>
      </c>
    </row>
    <row r="23" spans="1:4" x14ac:dyDescent="0.25">
      <c r="A23" s="2" t="s">
        <v>755</v>
      </c>
      <c r="B23" s="2" t="s">
        <v>756</v>
      </c>
      <c r="C23" s="2" t="s">
        <v>749</v>
      </c>
      <c r="D23" s="2" t="s">
        <v>757</v>
      </c>
    </row>
    <row r="24" spans="1:4" x14ac:dyDescent="0.25">
      <c r="A24" s="2" t="s">
        <v>758</v>
      </c>
      <c r="B24" s="2" t="s">
        <v>759</v>
      </c>
      <c r="C24" s="2" t="s">
        <v>749</v>
      </c>
      <c r="D24" s="2" t="s">
        <v>760</v>
      </c>
    </row>
    <row r="25" spans="1:4" x14ac:dyDescent="0.25">
      <c r="A25" s="2" t="s">
        <v>729</v>
      </c>
      <c r="B25" s="2" t="s">
        <v>761</v>
      </c>
      <c r="C25" s="2" t="s">
        <v>749</v>
      </c>
      <c r="D25" s="2" t="s">
        <v>762</v>
      </c>
    </row>
    <row r="26" spans="1:4" ht="30" x14ac:dyDescent="0.25">
      <c r="A26" s="2" t="s">
        <v>730</v>
      </c>
      <c r="B26" s="2" t="s">
        <v>763</v>
      </c>
      <c r="C26" s="2" t="s">
        <v>764</v>
      </c>
      <c r="D26" s="2" t="s">
        <v>765</v>
      </c>
    </row>
    <row r="27" spans="1:4" x14ac:dyDescent="0.25">
      <c r="A27" s="2" t="s">
        <v>725</v>
      </c>
      <c r="B27" s="2" t="s">
        <v>766</v>
      </c>
      <c r="C27" s="2" t="s">
        <v>767</v>
      </c>
      <c r="D27" s="2" t="s">
        <v>768</v>
      </c>
    </row>
    <row r="28" spans="1:4" ht="30" x14ac:dyDescent="0.25">
      <c r="A28" s="2" t="s">
        <v>722</v>
      </c>
      <c r="B28" s="2" t="s">
        <v>769</v>
      </c>
      <c r="C28" s="2" t="s">
        <v>770</v>
      </c>
      <c r="D28" s="2" t="s">
        <v>771</v>
      </c>
    </row>
    <row r="29" spans="1:4" x14ac:dyDescent="0.25">
      <c r="A29" s="2" t="s">
        <v>772</v>
      </c>
      <c r="B29" s="2" t="s">
        <v>773</v>
      </c>
      <c r="C29" s="2" t="s">
        <v>774</v>
      </c>
      <c r="D29" s="2" t="s">
        <v>775</v>
      </c>
    </row>
    <row r="31" spans="1:4" x14ac:dyDescent="0.25">
      <c r="A31" s="35" t="s">
        <v>776</v>
      </c>
      <c r="B31" s="36"/>
      <c r="C31" s="36"/>
    </row>
    <row r="32" spans="1:4" x14ac:dyDescent="0.25">
      <c r="A32" s="37" t="s">
        <v>777</v>
      </c>
      <c r="B32" s="37" t="s">
        <v>778</v>
      </c>
      <c r="C32" s="37" t="s">
        <v>779</v>
      </c>
    </row>
    <row r="33" spans="1:3" ht="120" x14ac:dyDescent="0.25">
      <c r="A33" s="2" t="s">
        <v>780</v>
      </c>
      <c r="B33" s="2" t="s">
        <v>781</v>
      </c>
      <c r="C33" s="2" t="s">
        <v>782</v>
      </c>
    </row>
    <row r="34" spans="1:3" ht="105" x14ac:dyDescent="0.25">
      <c r="A34" s="2" t="s">
        <v>783</v>
      </c>
      <c r="B34" s="2" t="s">
        <v>784</v>
      </c>
      <c r="C34" s="2" t="s">
        <v>785</v>
      </c>
    </row>
    <row r="35" spans="1:3" ht="120" x14ac:dyDescent="0.25">
      <c r="A35" s="2" t="s">
        <v>786</v>
      </c>
      <c r="B35" s="2" t="s">
        <v>787</v>
      </c>
      <c r="C35" s="2" t="s">
        <v>788</v>
      </c>
    </row>
    <row r="36" spans="1:3" ht="240" x14ac:dyDescent="0.25">
      <c r="A36" s="2" t="s">
        <v>789</v>
      </c>
      <c r="B36" s="2" t="s">
        <v>790</v>
      </c>
      <c r="C36" s="2" t="s">
        <v>791</v>
      </c>
    </row>
    <row r="37" spans="1:3" ht="150" x14ac:dyDescent="0.25">
      <c r="A37" s="2" t="s">
        <v>792</v>
      </c>
      <c r="B37" s="2" t="s">
        <v>793</v>
      </c>
      <c r="C37" s="2" t="s">
        <v>794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D3079-75E0-4A1E-9723-9CFD24B0E9E0}">
  <dimension ref="A1:C3"/>
  <sheetViews>
    <sheetView workbookViewId="0"/>
  </sheetViews>
  <sheetFormatPr defaultRowHeight="15" x14ac:dyDescent="0.25"/>
  <cols>
    <col min="1" max="1" width="12.7109375" customWidth="1"/>
    <col min="2" max="2" width="16.7109375" customWidth="1"/>
    <col min="3" max="3" width="90.7109375" customWidth="1"/>
  </cols>
  <sheetData>
    <row r="1" spans="1:3" x14ac:dyDescent="0.25">
      <c r="A1" s="5" t="s">
        <v>795</v>
      </c>
      <c r="B1" s="34"/>
      <c r="C1" s="34"/>
    </row>
    <row r="2" spans="1:3" x14ac:dyDescent="0.25">
      <c r="A2" s="37" t="s">
        <v>796</v>
      </c>
      <c r="B2" s="37" t="s">
        <v>797</v>
      </c>
      <c r="C2" s="37" t="s">
        <v>798</v>
      </c>
    </row>
    <row r="3" spans="1:3" ht="105" x14ac:dyDescent="0.25">
      <c r="A3" t="s">
        <v>799</v>
      </c>
      <c r="B3" s="38">
        <v>46189</v>
      </c>
      <c r="C3" s="2" t="s">
        <v>800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45DDC-F17F-4088-8551-EC79EFE26E7E}">
  <dimension ref="A1:AH1651"/>
  <sheetViews>
    <sheetView workbookViewId="0">
      <pane ySplit="2" topLeftCell="A3" activePane="bottomLeft" state="frozenSplit"/>
      <selection pane="bottomLeft" activeCell="A3" sqref="A3"/>
    </sheetView>
  </sheetViews>
  <sheetFormatPr defaultRowHeight="15" x14ac:dyDescent="0.25"/>
  <cols>
    <col min="1" max="1" width="28.7109375" customWidth="1"/>
    <col min="2" max="2" width="14.7109375" customWidth="1"/>
    <col min="3" max="3" width="2.7109375" customWidth="1"/>
    <col min="4" max="4" width="28.7109375" customWidth="1"/>
    <col min="5" max="5" width="8.7109375" customWidth="1"/>
    <col min="6" max="7" width="10.7109375" customWidth="1"/>
    <col min="8" max="9" width="8.7109375" customWidth="1"/>
    <col min="10" max="10" width="10.7109375" customWidth="1"/>
    <col min="11" max="11" width="2.7109375" customWidth="1"/>
    <col min="12" max="12" width="22.7109375" customWidth="1"/>
    <col min="13" max="14" width="12.7109375" customWidth="1"/>
    <col min="15" max="15" width="14.7109375" customWidth="1"/>
    <col min="16" max="16" width="10.7109375" customWidth="1"/>
    <col min="17" max="17" width="13.7109375" customWidth="1"/>
    <col min="18" max="18" width="10.7109375" customWidth="1"/>
    <col min="19" max="19" width="12.7109375" customWidth="1"/>
    <col min="20" max="20" width="2.7109375" customWidth="1"/>
    <col min="21" max="21" width="20.7109375" customWidth="1"/>
    <col min="22" max="22" width="14.7109375" customWidth="1"/>
    <col min="23" max="23" width="2.7109375" customWidth="1"/>
    <col min="24" max="24" width="10.7109375" customWidth="1"/>
    <col min="25" max="25" width="9.7109375" style="7" customWidth="1"/>
    <col min="26" max="26" width="10.7109375" style="7" customWidth="1"/>
    <col min="27" max="28" width="9.7109375" style="7" customWidth="1"/>
    <col min="29" max="29" width="12.7109375" style="7" customWidth="1"/>
    <col min="30" max="30" width="9.7109375" style="7" customWidth="1"/>
    <col min="31" max="31" width="14.7109375" style="7" customWidth="1"/>
    <col min="32" max="32" width="17.7109375" style="7" customWidth="1"/>
    <col min="33" max="33" width="14.7109375" style="7" customWidth="1"/>
    <col min="34" max="34" width="15.7109375" style="7" customWidth="1"/>
  </cols>
  <sheetData>
    <row r="1" spans="1:34" x14ac:dyDescent="0.25">
      <c r="A1" s="5" t="s">
        <v>801</v>
      </c>
      <c r="B1" s="3" t="s">
        <v>802</v>
      </c>
      <c r="D1" s="5" t="s">
        <v>804</v>
      </c>
      <c r="L1" s="5" t="s">
        <v>807</v>
      </c>
      <c r="U1" s="11" t="s">
        <v>831</v>
      </c>
      <c r="V1" s="15"/>
      <c r="X1" s="5" t="s">
        <v>841</v>
      </c>
    </row>
    <row r="2" spans="1:34" ht="30" x14ac:dyDescent="0.25">
      <c r="A2" s="2" t="s">
        <v>803</v>
      </c>
      <c r="B2" s="50" t="b">
        <v>1</v>
      </c>
      <c r="C2" s="2"/>
      <c r="D2" s="46"/>
      <c r="E2" s="46" t="s">
        <v>805</v>
      </c>
      <c r="F2" s="46" t="s">
        <v>806</v>
      </c>
      <c r="G2" s="46" t="s">
        <v>299</v>
      </c>
      <c r="H2" s="46" t="s">
        <v>305</v>
      </c>
      <c r="I2" s="46" t="s">
        <v>151</v>
      </c>
      <c r="J2" s="46" t="s">
        <v>157</v>
      </c>
      <c r="K2" s="2"/>
      <c r="L2" s="2"/>
      <c r="M2" s="2"/>
      <c r="N2" s="2"/>
      <c r="O2" s="2"/>
      <c r="P2" s="2"/>
      <c r="Q2" s="2"/>
      <c r="R2" s="2"/>
      <c r="S2" s="2"/>
      <c r="T2" s="2"/>
      <c r="U2" s="47" t="s">
        <v>832</v>
      </c>
      <c r="V2" s="48"/>
      <c r="W2" s="2"/>
      <c r="X2" s="46" t="s">
        <v>719</v>
      </c>
      <c r="Y2" s="49" t="s">
        <v>712</v>
      </c>
      <c r="Z2" s="49" t="s">
        <v>211</v>
      </c>
      <c r="AA2" s="49" t="s">
        <v>842</v>
      </c>
      <c r="AB2" s="49" t="s">
        <v>843</v>
      </c>
      <c r="AC2" s="49" t="s">
        <v>730</v>
      </c>
      <c r="AD2" s="49" t="s">
        <v>725</v>
      </c>
      <c r="AE2" s="49" t="s">
        <v>844</v>
      </c>
      <c r="AF2" s="49" t="s">
        <v>716</v>
      </c>
      <c r="AG2" s="49" t="s">
        <v>722</v>
      </c>
      <c r="AH2" s="49" t="s">
        <v>772</v>
      </c>
    </row>
    <row r="3" spans="1:34" x14ac:dyDescent="0.25">
      <c r="A3" t="str" cm="1">
        <f t="array" aca="1" ref="A3:A20" ca="1">Coefficient_Name_Col(All_Xs)</f>
        <v>Adult Mortality</v>
      </c>
      <c r="B3" s="29" t="b">
        <v>1</v>
      </c>
      <c r="D3" t="str" cm="1">
        <f t="array" aca="1" ref="D3:D20" ca="1">Coefficient_Name_Col(All_Xs,Ind_Var_Include)</f>
        <v>Adult Mortality</v>
      </c>
      <c r="E3" s="20" cm="1">
        <f t="array" ref="E3:E20">Pearson_R(x_s,y,Regression_Sample_Include)</f>
        <v>-0.70252306230697348</v>
      </c>
      <c r="F3" s="20" cm="1">
        <f t="array" ref="F3:F20">Spearman_R(x_s,y,Regression_Sample_Include)</f>
        <v>-0.65562080697254088</v>
      </c>
      <c r="G3" s="20" cm="1">
        <f t="array" ref="G3:G20">Skewness(x_s,Regression_Sample_Include)</f>
        <v>1.2764291138226984</v>
      </c>
      <c r="H3" s="20" cm="1">
        <f t="array" ref="H3:H20">Kurtosis(x_s,Regression_Sample_Include)</f>
        <v>2.4009445877439255</v>
      </c>
      <c r="I3" s="20" cm="1">
        <f t="array" ref="I3:I20">VIF(x_s,Allow_Intercept,Regression_Sample_Include)</f>
        <v>1.7959837847979341</v>
      </c>
      <c r="J3" s="20" cm="1">
        <f t="array" ref="J3:J20">Tolerance(x_s,Allow_Intercept,Regression_Sample_Include)</f>
        <v>0.55679790010604679</v>
      </c>
      <c r="L3" s="11" t="s">
        <v>808</v>
      </c>
      <c r="M3" s="15"/>
      <c r="O3" s="11" t="s">
        <v>813</v>
      </c>
      <c r="P3" s="15"/>
      <c r="U3" s="10" t="s">
        <v>833</v>
      </c>
      <c r="V3" s="17" cm="1">
        <f t="array" aca="1" ref="V3:V8" ca="1">Prediction_Interval(x_s,y,pred_input,Allow_Intercept,Regression_Sample_Include,alpha)</f>
        <v>69.302304426925446</v>
      </c>
      <c r="X3" cm="1">
        <f t="array" ref="X3:X1651">Dependent_Var(y,Regression_Sample_Include)</f>
        <v>65</v>
      </c>
      <c r="Y3" s="7" cm="1">
        <f t="array" ref="Y3:Y1651">Predictions(x_s,y,Allow_Intercept,Regression_Sample_Include)</f>
        <v>63.208825243148453</v>
      </c>
      <c r="Z3" s="7" cm="1">
        <f t="array" ref="Z3:Z1651">Residuals(x_s,y,Allow_Intercept,Regression_Sample_Include)</f>
        <v>1.7911747568515466</v>
      </c>
      <c r="AA3" s="7" cm="1">
        <f t="array" ref="AA3:AA1651">Dependent_Var(y,Regression_Sample_Include)-LOOCV_prediction(x_s,y,Allow_Intercept,Regression_Sample_Include)</f>
        <v>1.8237306351892784</v>
      </c>
      <c r="AB3" s="7" cm="1">
        <f t="array" ref="AB3:AB1651">Hat_diagonal(x_s,Allow_Intercept,Regression_Sample_Include)</f>
        <v>1.7851253748528771E-2</v>
      </c>
      <c r="AC3" s="7" cm="1">
        <f t="array" ref="AC3:AC1651">Studentized_Residuals(x_s,y,Allow_Intercept,Regression_Sample_Include)</f>
        <v>0.50263325470209952</v>
      </c>
      <c r="AD3" s="7" cm="1">
        <f t="array" ref="AD3:AD1651">Cooks_Distance(x_s,y,Allow_Intercept,Regression_Sample_Include)</f>
        <v>2.4167976663689572E-4</v>
      </c>
      <c r="AE3" s="7" cm="1">
        <f t="array" ref="AE3:AE1651">_xlfn._xlws.SORT(Normal_Scores(y,Regression_Sample_Include))</f>
        <v>-3.4287229888501014</v>
      </c>
      <c r="AF3" s="7" cm="1">
        <f t="array" ref="AF3:AF1651">Studentized_Residuals_Ranked(x_s,y,Allow_Intercept,Regression_Sample_Include)</f>
        <v>-4.7556630357299623</v>
      </c>
      <c r="AG3" s="7" cm="1">
        <f t="array" ref="AG3:AG1651">SQRT(ABS(Studentized_Residuals(x_s,y,Allow_Intercept,Regression_Sample_Include)))</f>
        <v>0.70896632832744566</v>
      </c>
      <c r="AH3" s="7" cm="1">
        <f t="array" ref="AH3:AH1651">Residuals(x_s,y,Allow_Intercept,Regression_Sample_Include)/(1-Hat_diagonal(x_s,Allow_Intercept,Regression_Sample_Include))</f>
        <v>1.8237306351892759</v>
      </c>
    </row>
    <row r="4" spans="1:34" x14ac:dyDescent="0.25">
      <c r="A4" t="str">
        <f ca="1"/>
        <v>infant deaths</v>
      </c>
      <c r="B4" s="29" t="b">
        <v>1</v>
      </c>
      <c r="D4" t="str">
        <f ca="1"/>
        <v>infant deaths</v>
      </c>
      <c r="E4" s="20">
        <v>-0.16907380399959634</v>
      </c>
      <c r="F4" s="20">
        <v>-0.52145512663077931</v>
      </c>
      <c r="G4" s="20">
        <v>8.4773694116605309</v>
      </c>
      <c r="H4" s="20">
        <v>85.319968793192416</v>
      </c>
      <c r="I4" s="20">
        <v>212.1776986884056</v>
      </c>
      <c r="J4" s="20">
        <v>4.7130306633618169E-3</v>
      </c>
      <c r="L4" s="10" t="s">
        <v>809</v>
      </c>
      <c r="M4" s="17" cm="1">
        <f t="array" ref="M4">Multiple_R(x_s,y,Allow_Intercept,Regression_Sample_Include)</f>
        <v>0.91363980575441461</v>
      </c>
      <c r="O4" s="10" t="s">
        <v>75</v>
      </c>
      <c r="P4" s="17" cm="1">
        <f t="array" ref="P4">PRESS(x_s,y,Allow_Intercept,Regression_Sample_Include)</f>
        <v>21644.337291621447</v>
      </c>
      <c r="U4" s="10" t="s">
        <v>834</v>
      </c>
      <c r="V4" s="17">
        <f ca="1"/>
        <v>3.5969115011230923</v>
      </c>
      <c r="X4">
        <v>59.9</v>
      </c>
      <c r="Y4" s="7">
        <v>63.3155128837898</v>
      </c>
      <c r="Z4" s="7">
        <v>-3.4155128837898019</v>
      </c>
      <c r="AA4" s="7">
        <v>-3.4499594048971503</v>
      </c>
      <c r="AB4" s="7">
        <v>9.9846163576449015E-3</v>
      </c>
      <c r="AC4" s="7">
        <v>-0.95463389033168689</v>
      </c>
      <c r="AD4" s="7">
        <v>4.8373725376668836E-4</v>
      </c>
      <c r="AE4" s="7">
        <v>-3.118249953252767</v>
      </c>
      <c r="AF4" s="7">
        <v>-3.6237753759145934</v>
      </c>
      <c r="AG4" s="7">
        <v>0.97705367832667556</v>
      </c>
      <c r="AH4" s="7">
        <v>-3.4499594048971489</v>
      </c>
    </row>
    <row r="5" spans="1:34" x14ac:dyDescent="0.25">
      <c r="A5" t="str">
        <f ca="1"/>
        <v>Alcohol</v>
      </c>
      <c r="B5" s="29" t="b">
        <v>1</v>
      </c>
      <c r="D5" t="str">
        <f ca="1"/>
        <v>Alcohol</v>
      </c>
      <c r="E5" s="20">
        <v>0.4027183217273525</v>
      </c>
      <c r="F5" s="20">
        <v>0.45156709663151606</v>
      </c>
      <c r="G5" s="20">
        <v>0.66251839935723011</v>
      </c>
      <c r="H5" s="20">
        <v>-0.59110044260500194</v>
      </c>
      <c r="I5" s="20">
        <v>1.9383807427033666</v>
      </c>
      <c r="J5" s="20">
        <v>0.5158945185378534</v>
      </c>
      <c r="L5" s="10" t="s">
        <v>810</v>
      </c>
      <c r="M5" s="17" cm="1">
        <f t="array" ref="M5">R_squared(x_s,y,Allow_Intercept,Regression_Sample_Include)</f>
        <v>0.83473769465896452</v>
      </c>
      <c r="O5" s="10" t="s">
        <v>747</v>
      </c>
      <c r="P5" s="17" cm="1">
        <f t="array" ref="P5">1-PRESS(x_s,y,Allow_Intercept,Regression_Sample_Include)/SS_Total(y,Allow_Intercept,Regression_Sample_Include)</f>
        <v>0.830279509231025</v>
      </c>
      <c r="U5" s="10" t="s">
        <v>835</v>
      </c>
      <c r="V5" s="17">
        <f ca="1"/>
        <v>1.9614204285810608</v>
      </c>
      <c r="X5">
        <v>59.9</v>
      </c>
      <c r="Y5" s="7">
        <v>63.190581385013246</v>
      </c>
      <c r="Z5" s="7">
        <v>-3.2905813850132475</v>
      </c>
      <c r="AA5" s="7">
        <v>-3.3226588922625311</v>
      </c>
      <c r="AB5" s="7">
        <v>9.6541680290996631E-3</v>
      </c>
      <c r="AC5" s="7">
        <v>-0.9195621547553654</v>
      </c>
      <c r="AD5" s="7">
        <v>4.3384695415967189E-4</v>
      </c>
      <c r="AE5" s="7">
        <v>-2.9644605992605717</v>
      </c>
      <c r="AF5" s="7">
        <v>-3.4154828724569519</v>
      </c>
      <c r="AG5" s="7">
        <v>0.95893803488826401</v>
      </c>
      <c r="AH5" s="7">
        <v>-3.3226588922625324</v>
      </c>
    </row>
    <row r="6" spans="1:34" x14ac:dyDescent="0.25">
      <c r="A6" t="str">
        <f ca="1"/>
        <v>percentage expenditure</v>
      </c>
      <c r="B6" s="29" t="b">
        <v>1</v>
      </c>
      <c r="D6" t="str">
        <f ca="1"/>
        <v>percentage expenditure</v>
      </c>
      <c r="E6" s="20">
        <v>0.40963082412504903</v>
      </c>
      <c r="F6" s="20">
        <v>0.57668637597311545</v>
      </c>
      <c r="G6" s="20">
        <v>4.9805739179663373</v>
      </c>
      <c r="H6" s="20">
        <v>30.992195235914028</v>
      </c>
      <c r="I6" s="20">
        <v>12.847294716102079</v>
      </c>
      <c r="J6" s="20">
        <v>7.7837398619544085E-2</v>
      </c>
      <c r="L6" s="10" t="s">
        <v>811</v>
      </c>
      <c r="M6" s="17" cm="1">
        <f t="array" ref="M6">Adjusted_R2(x_s,y,Allow_Intercept,Regression_Sample_Include)</f>
        <v>0.83291271214599605</v>
      </c>
      <c r="O6" s="10" t="s">
        <v>814</v>
      </c>
      <c r="P6" s="17" cm="1">
        <f t="array" ref="P6">(DF_Regression(x_s)+IF(Allow_Intercept,1,0))/Observations(y,Regression_Sample_Include)</f>
        <v>1.1522134627046696E-2</v>
      </c>
      <c r="U6" s="10" t="s">
        <v>828</v>
      </c>
      <c r="V6" s="17">
        <f ca="1"/>
        <v>62.247248728824445</v>
      </c>
      <c r="X6">
        <v>59.5</v>
      </c>
      <c r="Y6" s="7">
        <v>63.029961578160005</v>
      </c>
      <c r="Z6" s="7">
        <v>-3.5299615781600053</v>
      </c>
      <c r="AA6" s="7">
        <v>-3.5662935813810464</v>
      </c>
      <c r="AB6" s="7">
        <v>1.0187608617172437E-2</v>
      </c>
      <c r="AC6" s="7">
        <v>-0.98672339853065394</v>
      </c>
      <c r="AD6" s="7">
        <v>5.2742002930859452E-4</v>
      </c>
      <c r="AE6" s="7">
        <v>-2.9644605992605717</v>
      </c>
      <c r="AF6" s="7">
        <v>-3.3372523963301397</v>
      </c>
      <c r="AG6" s="7">
        <v>0.99333951825680122</v>
      </c>
      <c r="AH6" s="7">
        <v>-3.5662935813810495</v>
      </c>
    </row>
    <row r="7" spans="1:34" x14ac:dyDescent="0.25">
      <c r="A7" t="str">
        <f ca="1"/>
        <v>Hepatitis B</v>
      </c>
      <c r="B7" s="29" t="b">
        <v>1</v>
      </c>
      <c r="D7" t="str">
        <f ca="1"/>
        <v>Hepatitis B</v>
      </c>
      <c r="E7" s="20">
        <v>0.19993527639757758</v>
      </c>
      <c r="F7" s="20">
        <v>0.29839199664291366</v>
      </c>
      <c r="G7" s="20">
        <v>-1.7933774066676584</v>
      </c>
      <c r="H7" s="20">
        <v>2.2314153470486389</v>
      </c>
      <c r="I7" s="20">
        <v>1.6518638507945069</v>
      </c>
      <c r="J7" s="20">
        <v>0.60537676850245492</v>
      </c>
      <c r="L7" s="10" t="s">
        <v>812</v>
      </c>
      <c r="M7" s="17" cm="1">
        <f t="array" ref="M7">SE_Regression(x_s,y,Allow_Intercept,Regression_Sample_Include)</f>
        <v>3.5958213627434183</v>
      </c>
      <c r="O7" s="10" t="s">
        <v>80</v>
      </c>
      <c r="P7" s="17" cm="1">
        <f t="array" ref="P7">AIC(x_s,y,Allow_Intercept,Regression_Sample_Include)</f>
        <v>4239.5791944720204</v>
      </c>
      <c r="U7" s="10" t="s">
        <v>829</v>
      </c>
      <c r="V7" s="17">
        <f ca="1"/>
        <v>76.357360125026446</v>
      </c>
      <c r="X7">
        <v>59.2</v>
      </c>
      <c r="Y7" s="7">
        <v>62.434755565308066</v>
      </c>
      <c r="Z7" s="7">
        <v>-3.2347555653080633</v>
      </c>
      <c r="AA7" s="7">
        <v>-3.2665621490990731</v>
      </c>
      <c r="AB7" s="7">
        <v>9.7370208614537511E-3</v>
      </c>
      <c r="AC7" s="7">
        <v>-0.90399928889247871</v>
      </c>
      <c r="AD7" s="7">
        <v>4.2291991272888001E-4</v>
      </c>
      <c r="AE7" s="7">
        <v>-2.7786903070508315</v>
      </c>
      <c r="AF7" s="7">
        <v>-3.1846140107056757</v>
      </c>
      <c r="AG7" s="7">
        <v>0.95078877196382516</v>
      </c>
      <c r="AH7" s="7">
        <v>-3.2665621490990762</v>
      </c>
    </row>
    <row r="8" spans="1:34" x14ac:dyDescent="0.25">
      <c r="A8" t="str">
        <f ca="1"/>
        <v>Measles</v>
      </c>
      <c r="B8" s="29" t="b">
        <v>1</v>
      </c>
      <c r="D8" t="str">
        <f ca="1"/>
        <v>Measles</v>
      </c>
      <c r="E8" s="20">
        <v>-6.8881222111176282E-2</v>
      </c>
      <c r="F8" s="20">
        <v>-0.24957375369248747</v>
      </c>
      <c r="G8" s="20">
        <v>7.9578377460109904</v>
      </c>
      <c r="H8" s="20">
        <v>74.67143971345466</v>
      </c>
      <c r="I8" s="20">
        <v>1.5141144309884405</v>
      </c>
      <c r="J8" s="20">
        <v>0.66045206328770178</v>
      </c>
      <c r="L8" s="13" t="s">
        <v>6</v>
      </c>
      <c r="M8" s="19" cm="1">
        <f t="array" ref="M8">Observations(y,Regression_Sample_Include)</f>
        <v>1649</v>
      </c>
      <c r="O8" s="10" t="s">
        <v>85</v>
      </c>
      <c r="P8" s="17" cm="1">
        <f t="array" ref="P8">BIC(x_s,y,Allow_Intercept,Regression_Sample_Include)</f>
        <v>4342.3297566006531</v>
      </c>
      <c r="U8" s="13" t="s">
        <v>836</v>
      </c>
      <c r="V8" s="39">
        <f ca="1"/>
        <v>0.95</v>
      </c>
      <c r="X8">
        <v>58.8</v>
      </c>
      <c r="Y8" s="7">
        <v>62.060621208288715</v>
      </c>
      <c r="Z8" s="7">
        <v>-3.2606212082887183</v>
      </c>
      <c r="AA8" s="7">
        <v>-3.2980030007553012</v>
      </c>
      <c r="AB8" s="7">
        <v>1.1334675092175802E-2</v>
      </c>
      <c r="AC8" s="7">
        <v>-0.91196377895255154</v>
      </c>
      <c r="AD8" s="7">
        <v>5.0183546641407453E-4</v>
      </c>
      <c r="AE8" s="7">
        <v>-2.7786903070508315</v>
      </c>
      <c r="AF8" s="7">
        <v>-3.046987196434594</v>
      </c>
      <c r="AG8" s="7">
        <v>0.95496794655765882</v>
      </c>
      <c r="AH8" s="7">
        <v>-3.2980030007553003</v>
      </c>
    </row>
    <row r="9" spans="1:34" x14ac:dyDescent="0.25">
      <c r="A9" t="str">
        <f ca="1"/>
        <v>BMI</v>
      </c>
      <c r="B9" s="29" t="b">
        <v>1</v>
      </c>
      <c r="D9" t="str">
        <f ca="1"/>
        <v>BMI</v>
      </c>
      <c r="E9" s="20">
        <v>0.54204158769157829</v>
      </c>
      <c r="F9" s="20">
        <v>0.5836370658786586</v>
      </c>
      <c r="G9" s="20">
        <v>-0.23360071764187307</v>
      </c>
      <c r="H9" s="20">
        <v>-1.2702262093966004</v>
      </c>
      <c r="I9" s="20">
        <v>1.7969198098458758</v>
      </c>
      <c r="J9" s="20">
        <v>0.55650786113030348</v>
      </c>
      <c r="O9" s="10" t="s">
        <v>90</v>
      </c>
      <c r="P9" s="17" cm="1">
        <f t="array" ref="P9">AICc(x_s,y,Allow_Intercept,Regression_Sample_Include)</f>
        <v>4240.0457383639787</v>
      </c>
      <c r="X9">
        <v>58.6</v>
      </c>
      <c r="Y9" s="7">
        <v>61.542913642342043</v>
      </c>
      <c r="Z9" s="7">
        <v>-2.9429136423420417</v>
      </c>
      <c r="AA9" s="7">
        <v>-2.9788960703122456</v>
      </c>
      <c r="AB9" s="7">
        <v>1.2079114920727519E-2</v>
      </c>
      <c r="AC9" s="7">
        <v>-0.82341415146343555</v>
      </c>
      <c r="AD9" s="7">
        <v>4.3631083576778921E-4</v>
      </c>
      <c r="AE9" s="7">
        <v>-2.6570161854420777</v>
      </c>
      <c r="AF9" s="7">
        <v>-3.0127608553572469</v>
      </c>
      <c r="AG9" s="7">
        <v>0.90742170541784795</v>
      </c>
      <c r="AH9" s="7">
        <v>-2.9788960703122469</v>
      </c>
    </row>
    <row r="10" spans="1:34" x14ac:dyDescent="0.25">
      <c r="A10" t="str">
        <f ca="1"/>
        <v>under-five deaths</v>
      </c>
      <c r="B10" s="29" t="b">
        <v>1</v>
      </c>
      <c r="D10" t="str">
        <f ca="1"/>
        <v>under-five deaths</v>
      </c>
      <c r="E10" s="20">
        <v>-0.19226530105304498</v>
      </c>
      <c r="F10" s="20">
        <v>-0.5384373468110879</v>
      </c>
      <c r="G10" s="20">
        <v>8.3408629723813945</v>
      </c>
      <c r="H10" s="20">
        <v>82.187220775460347</v>
      </c>
      <c r="I10" s="20">
        <v>201.99931076514267</v>
      </c>
      <c r="J10" s="20">
        <v>4.9505119409177789E-3</v>
      </c>
      <c r="O10" s="13" t="s">
        <v>751</v>
      </c>
      <c r="P10" s="39" cm="1">
        <f t="array" ref="P10">QQ_Correlation(x_s,y,Allow_Intercept,Regression_Sample_Include)</f>
        <v>0.99482008680564749</v>
      </c>
      <c r="U10" s="5" t="s">
        <v>837</v>
      </c>
      <c r="X10">
        <v>58.1</v>
      </c>
      <c r="Y10" s="7">
        <v>61.151703953904835</v>
      </c>
      <c r="Z10" s="7">
        <v>-3.0517039539048341</v>
      </c>
      <c r="AA10" s="7">
        <v>-3.0855292315522505</v>
      </c>
      <c r="AB10" s="7">
        <v>1.0962552971957265E-2</v>
      </c>
      <c r="AC10" s="7">
        <v>-0.85337108713972454</v>
      </c>
      <c r="AD10" s="7">
        <v>4.2483590875825802E-4</v>
      </c>
      <c r="AE10" s="7">
        <v>-2.6570161854420777</v>
      </c>
      <c r="AF10" s="7">
        <v>-2.984339698104892</v>
      </c>
      <c r="AG10" s="7">
        <v>0.92378086532452297</v>
      </c>
      <c r="AH10" s="7">
        <v>-3.0855292315522482</v>
      </c>
    </row>
    <row r="11" spans="1:34" x14ac:dyDescent="0.25">
      <c r="A11" t="str">
        <f ca="1"/>
        <v>Polio</v>
      </c>
      <c r="B11" s="29" t="b">
        <v>1</v>
      </c>
      <c r="D11" t="str">
        <f ca="1"/>
        <v>Polio</v>
      </c>
      <c r="E11" s="20">
        <v>0.32729440310492808</v>
      </c>
      <c r="F11" s="20">
        <v>0.43534266254009202</v>
      </c>
      <c r="G11" s="20">
        <v>-2.3601768849724745</v>
      </c>
      <c r="H11" s="20">
        <v>5.0635507264435367</v>
      </c>
      <c r="I11" s="20">
        <v>1.7126197216980923</v>
      </c>
      <c r="J11" s="20">
        <v>0.58390078505488807</v>
      </c>
      <c r="U11" s="3" t="s">
        <v>838</v>
      </c>
      <c r="V11" s="3" t="s">
        <v>839</v>
      </c>
      <c r="X11">
        <v>57.5</v>
      </c>
      <c r="Y11" s="7">
        <v>60.361530832249926</v>
      </c>
      <c r="Z11" s="7">
        <v>-2.861530832249926</v>
      </c>
      <c r="AA11" s="7">
        <v>-2.8899643180219101</v>
      </c>
      <c r="AB11" s="7">
        <v>9.8386978671926445E-3</v>
      </c>
      <c r="AC11" s="7">
        <v>-0.79973729042388886</v>
      </c>
      <c r="AD11" s="7">
        <v>3.3448201282408905E-4</v>
      </c>
      <c r="AE11" s="7">
        <v>-2.5652792972685243</v>
      </c>
      <c r="AF11" s="7">
        <v>-2.9778913210961564</v>
      </c>
      <c r="AG11" s="7">
        <v>0.89428031982364953</v>
      </c>
      <c r="AH11" s="7">
        <v>-2.889964318021911</v>
      </c>
    </row>
    <row r="12" spans="1:34" x14ac:dyDescent="0.25">
      <c r="A12" t="str">
        <f ca="1"/>
        <v>Total expenditure</v>
      </c>
      <c r="B12" s="29" t="b">
        <v>1</v>
      </c>
      <c r="D12" t="str">
        <f ca="1"/>
        <v>Total expenditure</v>
      </c>
      <c r="E12" s="20">
        <v>0.17471764064230411</v>
      </c>
      <c r="F12" s="20">
        <v>0.27107970455247493</v>
      </c>
      <c r="G12" s="20">
        <v>0.21336165862070411</v>
      </c>
      <c r="H12" s="20">
        <v>-1.0252562552346411E-2</v>
      </c>
      <c r="I12" s="20">
        <v>1.1185619729448348</v>
      </c>
      <c r="J12" s="20">
        <v>0.89400500301945984</v>
      </c>
      <c r="L12" s="3" t="s">
        <v>815</v>
      </c>
      <c r="M12" s="29">
        <v>0.05</v>
      </c>
      <c r="U12" t="s">
        <v>840</v>
      </c>
      <c r="V12" s="29">
        <f>IF(Allow_Intercept,1,0)</f>
        <v>1</v>
      </c>
      <c r="X12">
        <v>57.3</v>
      </c>
      <c r="Y12" s="7">
        <v>59.895933200646468</v>
      </c>
      <c r="Z12" s="7">
        <v>-2.5959332006464706</v>
      </c>
      <c r="AA12" s="7">
        <v>-2.6247358807630619</v>
      </c>
      <c r="AB12" s="7">
        <v>1.0973553692655309E-2</v>
      </c>
      <c r="AC12" s="7">
        <v>-0.72592449697535788</v>
      </c>
      <c r="AD12" s="7">
        <v>3.0772918875861103E-4</v>
      </c>
      <c r="AE12" s="7">
        <v>-2.5264513477970261</v>
      </c>
      <c r="AF12" s="7">
        <v>-2.9761912720292414</v>
      </c>
      <c r="AG12" s="7">
        <v>0.85201202865649606</v>
      </c>
      <c r="AH12" s="7">
        <v>-2.6247358807630627</v>
      </c>
    </row>
    <row r="13" spans="1:34" x14ac:dyDescent="0.25">
      <c r="A13" t="str">
        <f ca="1"/>
        <v>Diphtheria</v>
      </c>
      <c r="B13" s="29" t="b">
        <v>1</v>
      </c>
      <c r="D13" t="str">
        <f ca="1"/>
        <v>Diphtheria</v>
      </c>
      <c r="E13" s="20">
        <v>0.34133123426064216</v>
      </c>
      <c r="F13" s="20">
        <v>0.44819623351132853</v>
      </c>
      <c r="G13" s="20">
        <v>-2.4874916081791545</v>
      </c>
      <c r="H13" s="20">
        <v>5.8556393600326784</v>
      </c>
      <c r="I13" s="20">
        <v>2.0929357702033715</v>
      </c>
      <c r="J13" s="20">
        <v>0.47779774909328898</v>
      </c>
      <c r="L13" s="11" t="s">
        <v>816</v>
      </c>
      <c r="M13" s="12"/>
      <c r="N13" s="12"/>
      <c r="O13" s="12"/>
      <c r="P13" s="12"/>
      <c r="Q13" s="15"/>
      <c r="U13" t="str" cm="1">
        <f t="array" aca="1" ref="U13:U30" ca="1">Coefficient_Name_Col(All_Xs)</f>
        <v>Adult Mortality</v>
      </c>
      <c r="V13" s="30" cm="1">
        <f t="array" ref="V13">AVERAGEIF(Regression_Sample_Include,TRUE,INDEX(All_Xs,,1))</f>
        <v>168.2152819890843</v>
      </c>
      <c r="X13">
        <v>57.3</v>
      </c>
      <c r="Y13" s="7">
        <v>59.71317036353333</v>
      </c>
      <c r="Z13" s="7">
        <v>-2.4131703635333324</v>
      </c>
      <c r="AA13" s="7">
        <v>-2.4432782876110224</v>
      </c>
      <c r="AB13" s="7">
        <v>1.2322756777382652E-2</v>
      </c>
      <c r="AC13" s="7">
        <v>-0.67527761144894538</v>
      </c>
      <c r="AD13" s="7">
        <v>2.9943594330917282E-4</v>
      </c>
      <c r="AE13" s="7">
        <v>-2.5264513477970261</v>
      </c>
      <c r="AF13" s="7">
        <v>-2.9233220915481097</v>
      </c>
      <c r="AG13" s="7">
        <v>0.82175276783771489</v>
      </c>
      <c r="AH13" s="7">
        <v>-2.4432782876110233</v>
      </c>
    </row>
    <row r="14" spans="1:34" x14ac:dyDescent="0.25">
      <c r="A14" t="str">
        <f ca="1"/>
        <v>HIV/AIDS</v>
      </c>
      <c r="B14" s="29" t="b">
        <v>1</v>
      </c>
      <c r="D14" t="str">
        <f ca="1"/>
        <v>HIV/AIDS</v>
      </c>
      <c r="E14" s="20">
        <v>-0.59223629259263988</v>
      </c>
      <c r="F14" s="20">
        <v>-0.72026469818695804</v>
      </c>
      <c r="G14" s="20">
        <v>4.9741755969625574</v>
      </c>
      <c r="H14" s="20">
        <v>27.751491599089142</v>
      </c>
      <c r="I14" s="20">
        <v>1.4820785003440076</v>
      </c>
      <c r="J14" s="20">
        <v>0.67472809285600488</v>
      </c>
      <c r="L14" s="41"/>
      <c r="M14" s="3" t="s">
        <v>817</v>
      </c>
      <c r="N14" s="3" t="s">
        <v>818</v>
      </c>
      <c r="O14" s="3" t="s">
        <v>819</v>
      </c>
      <c r="P14" s="3" t="s">
        <v>820</v>
      </c>
      <c r="Q14" s="43" t="s">
        <v>755</v>
      </c>
      <c r="U14" t="str">
        <f ca="1"/>
        <v>infant deaths</v>
      </c>
      <c r="V14" s="30" cm="1">
        <f t="array" ref="V14">AVERAGEIF(Regression_Sample_Include,TRUE,INDEX(All_Xs,,2))</f>
        <v>32.553062462098239</v>
      </c>
      <c r="X14">
        <v>57</v>
      </c>
      <c r="Y14" s="7">
        <v>57.409168303982227</v>
      </c>
      <c r="Z14" s="7">
        <v>-0.40916830398222714</v>
      </c>
      <c r="AA14" s="7">
        <v>-0.41961866779401191</v>
      </c>
      <c r="AB14" s="7">
        <v>2.4904430174000611E-2</v>
      </c>
      <c r="AC14" s="7">
        <v>-0.11523390625493084</v>
      </c>
      <c r="AD14" s="7">
        <v>1.7849924896844846E-5</v>
      </c>
      <c r="AE14" s="7">
        <v>-2.5264513477970261</v>
      </c>
      <c r="AF14" s="7">
        <v>-2.8625670309046316</v>
      </c>
      <c r="AG14" s="7">
        <v>0.33946119992560392</v>
      </c>
      <c r="AH14" s="7">
        <v>-0.41961866779401019</v>
      </c>
    </row>
    <row r="15" spans="1:34" x14ac:dyDescent="0.25">
      <c r="A15" t="str">
        <f ca="1"/>
        <v>GDP</v>
      </c>
      <c r="B15" s="29" t="b">
        <v>1</v>
      </c>
      <c r="D15" t="str">
        <f ca="1"/>
        <v>GDP</v>
      </c>
      <c r="E15" s="20">
        <v>0.44132180991356607</v>
      </c>
      <c r="F15" s="20">
        <v>0.57079636904265585</v>
      </c>
      <c r="G15" s="20">
        <v>4.5172974225641669</v>
      </c>
      <c r="H15" s="20">
        <v>28.015318265499179</v>
      </c>
      <c r="I15" s="20">
        <v>13.516874113156392</v>
      </c>
      <c r="J15" s="20">
        <v>7.3981601931667695E-2</v>
      </c>
      <c r="L15" s="10" t="s">
        <v>821</v>
      </c>
      <c r="M15" s="8" cm="1">
        <f t="array" ref="M15">DF_Regression(x_s)</f>
        <v>18</v>
      </c>
      <c r="N15" s="51" cm="1">
        <f t="array" ref="N15">SS_Regression(x_s,y,Allow_Intercept,Regression_Sample_Include)</f>
        <v>106453.52326857558</v>
      </c>
      <c r="O15" s="51" cm="1">
        <f t="array" ref="O15">MS_Regression(x_s,y,Allow_Intercept,Regression_Sample_Include)</f>
        <v>5914.0846260319768</v>
      </c>
      <c r="P15" s="51" cm="1">
        <f t="array" ref="P15">F_Stat(x_s,y,Allow_Intercept,Regression_Sample_Include)</f>
        <v>457.3949003495888</v>
      </c>
      <c r="Q15" s="44" cm="1">
        <f t="array" ref="Q15">P_Value_F(x_s,y,Allow_Intercept,Regression_Sample_Include)</f>
        <v>0</v>
      </c>
      <c r="U15" t="str">
        <f ca="1"/>
        <v>Alcohol</v>
      </c>
      <c r="V15" s="30" cm="1">
        <f t="array" ref="V15">AVERAGEIF(Regression_Sample_Include,TRUE,INDEX(All_Xs,,3))</f>
        <v>4.5331958762886764</v>
      </c>
      <c r="X15">
        <v>56.7</v>
      </c>
      <c r="Y15" s="7">
        <v>57.69150417826279</v>
      </c>
      <c r="Z15" s="7">
        <v>-0.9915041782627867</v>
      </c>
      <c r="AA15" s="7">
        <v>-1.0071944777496711</v>
      </c>
      <c r="AB15" s="7">
        <v>1.5578222313071221E-2</v>
      </c>
      <c r="AC15" s="7">
        <v>-0.27791106217407591</v>
      </c>
      <c r="AD15" s="7">
        <v>6.4327215358126971E-5</v>
      </c>
      <c r="AE15" s="7">
        <v>-2.4285172603656537</v>
      </c>
      <c r="AF15" s="7">
        <v>-2.8211570737593124</v>
      </c>
      <c r="AG15" s="7">
        <v>0.52717270621123391</v>
      </c>
      <c r="AH15" s="7">
        <v>-1.0071944777496686</v>
      </c>
    </row>
    <row r="16" spans="1:34" x14ac:dyDescent="0.25">
      <c r="A16" t="str">
        <f ca="1"/>
        <v>Population</v>
      </c>
      <c r="B16" s="29" t="b">
        <v>1</v>
      </c>
      <c r="D16" t="str">
        <f ca="1"/>
        <v>Population</v>
      </c>
      <c r="E16" s="20">
        <v>-2.2304977802841353E-2</v>
      </c>
      <c r="F16" s="20">
        <v>-7.9789533339711019E-2</v>
      </c>
      <c r="G16" s="20">
        <v>14.186299010071318</v>
      </c>
      <c r="H16" s="20">
        <v>230.16446135150653</v>
      </c>
      <c r="I16" s="20">
        <v>1.9433905318505209</v>
      </c>
      <c r="J16" s="20">
        <v>0.5145646145799565</v>
      </c>
      <c r="L16" s="10" t="s">
        <v>822</v>
      </c>
      <c r="M16" s="8" cm="1">
        <f t="array" ref="M16">DF_Residual(x_s,y,Allow_Intercept,Regression_Sample_Include)</f>
        <v>1630</v>
      </c>
      <c r="N16" s="51" cm="1">
        <f t="array" ref="N16">SS_Residual(x_s,y,Allow_Intercept,Regression_Sample_Include)</f>
        <v>21075.787974601953</v>
      </c>
      <c r="O16" s="51" cm="1">
        <f t="array" ref="O16">MS_Residual(x_s,y,Allow_Intercept,Regression_Sample_Include)</f>
        <v>12.929931272761934</v>
      </c>
      <c r="Q16" s="33"/>
      <c r="U16" t="str">
        <f ca="1"/>
        <v>percentage expenditure</v>
      </c>
      <c r="V16" s="30" cm="1">
        <f t="array" ref="V16">AVERAGEIF(Regression_Sample_Include,TRUE,INDEX(All_Xs,,4))</f>
        <v>698.973558049698</v>
      </c>
      <c r="X16">
        <v>56.2</v>
      </c>
      <c r="Y16" s="7">
        <v>62.814219997451467</v>
      </c>
      <c r="Z16" s="7">
        <v>-6.6142199974514639</v>
      </c>
      <c r="AA16" s="7">
        <v>-7.1340148710687501</v>
      </c>
      <c r="AB16" s="7">
        <v>7.2861478846260916E-2</v>
      </c>
      <c r="AC16" s="7">
        <v>-1.9103292037941246</v>
      </c>
      <c r="AD16" s="7">
        <v>1.5094411482224289E-2</v>
      </c>
      <c r="AE16" s="7">
        <v>-2.4004805754973497</v>
      </c>
      <c r="AF16" s="7">
        <v>-2.8027034462765874</v>
      </c>
      <c r="AG16" s="7">
        <v>1.3821465927296297</v>
      </c>
      <c r="AH16" s="7">
        <v>-7.134014871068751</v>
      </c>
    </row>
    <row r="17" spans="1:34" x14ac:dyDescent="0.25">
      <c r="A17" t="str">
        <f ca="1"/>
        <v>thinness 1-19 years</v>
      </c>
      <c r="B17" s="29" t="b">
        <v>1</v>
      </c>
      <c r="D17" t="str">
        <f ca="1"/>
        <v>thinness 1-19 years</v>
      </c>
      <c r="E17" s="20">
        <v>-0.45783819334984405</v>
      </c>
      <c r="F17" s="20">
        <v>-0.61960046774864874</v>
      </c>
      <c r="G17" s="20">
        <v>1.8210735142413568</v>
      </c>
      <c r="H17" s="20">
        <v>4.1593458501427047</v>
      </c>
      <c r="I17" s="20">
        <v>7.6025617770389342</v>
      </c>
      <c r="J17" s="20">
        <v>0.13153461021785773</v>
      </c>
      <c r="L17" s="13" t="s">
        <v>823</v>
      </c>
      <c r="M17" s="14" cm="1">
        <f t="array" ref="M17">DF_Total(y,Allow_Intercept,Regression_Sample_Include)</f>
        <v>1648</v>
      </c>
      <c r="N17" s="42" cm="1">
        <f t="array" ref="N17">SS_Total(y,Allow_Intercept,Regression_Sample_Include)</f>
        <v>127529.31124317752</v>
      </c>
      <c r="O17" s="23"/>
      <c r="P17" s="23"/>
      <c r="Q17" s="45"/>
      <c r="U17" t="str">
        <f ca="1"/>
        <v>Hepatitis B</v>
      </c>
      <c r="V17" s="30" cm="1">
        <f t="array" ref="V17">AVERAGEIF(Regression_Sample_Include,TRUE,INDEX(All_Xs,,5))</f>
        <v>79.217707701637352</v>
      </c>
      <c r="X17">
        <v>55.3</v>
      </c>
      <c r="Y17" s="7">
        <v>57.298951152094432</v>
      </c>
      <c r="Z17" s="7">
        <v>-1.9989511520944347</v>
      </c>
      <c r="AA17" s="7">
        <v>-2.0234443908309672</v>
      </c>
      <c r="AB17" s="7">
        <v>1.2104725411541607E-2</v>
      </c>
      <c r="AC17" s="7">
        <v>-0.55930489367306124</v>
      </c>
      <c r="AD17" s="7">
        <v>2.0173798171414084E-4</v>
      </c>
      <c r="AE17" s="7">
        <v>-2.3742127090260081</v>
      </c>
      <c r="AF17" s="7">
        <v>-2.8017613831567418</v>
      </c>
      <c r="AG17" s="7">
        <v>0.74786689569271703</v>
      </c>
      <c r="AH17" s="7">
        <v>-2.0234443908309676</v>
      </c>
    </row>
    <row r="18" spans="1:34" x14ac:dyDescent="0.25">
      <c r="A18" t="str">
        <f ca="1"/>
        <v>thinness 5-9 years</v>
      </c>
      <c r="B18" s="29" t="b">
        <v>1</v>
      </c>
      <c r="D18" t="str">
        <f ca="1"/>
        <v>thinness 5-9 years</v>
      </c>
      <c r="E18" s="20">
        <v>-0.45750828676579908</v>
      </c>
      <c r="F18" s="20">
        <v>-0.62981654942690735</v>
      </c>
      <c r="G18" s="20">
        <v>1.8669799469852892</v>
      </c>
      <c r="H18" s="20">
        <v>4.5198333738580816</v>
      </c>
      <c r="I18" s="20">
        <v>7.5845186690958011</v>
      </c>
      <c r="J18" s="20">
        <v>0.13184752304383429</v>
      </c>
      <c r="U18" t="str">
        <f ca="1"/>
        <v>Measles</v>
      </c>
      <c r="V18" s="30" cm="1">
        <f t="array" ref="V18">AVERAGEIF(Regression_Sample_Include,TRUE,INDEX(All_Xs,,6))</f>
        <v>2224.4942389326866</v>
      </c>
      <c r="X18">
        <v>54.8</v>
      </c>
      <c r="Y18" s="7">
        <v>56.666021183009462</v>
      </c>
      <c r="Z18" s="7">
        <v>-1.8660211830094653</v>
      </c>
      <c r="AA18" s="7">
        <v>-1.8940979872693404</v>
      </c>
      <c r="AB18" s="7">
        <v>1.4823311385464185E-2</v>
      </c>
      <c r="AC18" s="7">
        <v>-0.52283108152250746</v>
      </c>
      <c r="AD18" s="7">
        <v>2.1647128713145008E-4</v>
      </c>
      <c r="AE18" s="7">
        <v>-2.3494875599978426</v>
      </c>
      <c r="AF18" s="7">
        <v>-2.7869245027896805</v>
      </c>
      <c r="AG18" s="7">
        <v>0.72307059235077975</v>
      </c>
      <c r="AH18" s="7">
        <v>-1.8940979872693398</v>
      </c>
    </row>
    <row r="19" spans="1:34" x14ac:dyDescent="0.25">
      <c r="A19" t="str">
        <f ca="1"/>
        <v>Income composition of resources</v>
      </c>
      <c r="B19" s="29" t="b">
        <v>1</v>
      </c>
      <c r="D19" t="str">
        <f ca="1"/>
        <v>Income composition of resources</v>
      </c>
      <c r="E19" s="20">
        <v>0.72108259291729193</v>
      </c>
      <c r="F19" s="20">
        <v>0.84902333027593679</v>
      </c>
      <c r="G19" s="20">
        <v>-1.1552436094975105</v>
      </c>
      <c r="H19" s="20">
        <v>2.0611920694297563</v>
      </c>
      <c r="I19" s="20">
        <v>2.9714887896518474</v>
      </c>
      <c r="J19" s="20">
        <v>0.33653164147294812</v>
      </c>
      <c r="L19" s="5" t="s">
        <v>824</v>
      </c>
      <c r="U19" t="str">
        <f ca="1"/>
        <v>BMI</v>
      </c>
      <c r="V19" s="30" cm="1">
        <f t="array" ref="V19">AVERAGEIF(Regression_Sample_Include,TRUE,INDEX(All_Xs,,7))</f>
        <v>38.128623408126103</v>
      </c>
      <c r="X19">
        <v>77.8</v>
      </c>
      <c r="Y19" s="7">
        <v>75.880891745403332</v>
      </c>
      <c r="Z19" s="7">
        <v>1.9191082545966651</v>
      </c>
      <c r="AA19" s="7">
        <v>1.9232444017140864</v>
      </c>
      <c r="AB19" s="7">
        <v>2.1506092068875864E-3</v>
      </c>
      <c r="AC19" s="7">
        <v>0.53427993808565277</v>
      </c>
      <c r="AD19" s="7">
        <v>3.2380282781727835E-5</v>
      </c>
      <c r="AE19" s="7">
        <v>-2.3261203997549518</v>
      </c>
      <c r="AF19" s="7">
        <v>-2.7243428381933401</v>
      </c>
      <c r="AG19" s="7">
        <v>0.7309445519912251</v>
      </c>
      <c r="AH19" s="7">
        <v>1.9232444017140864</v>
      </c>
    </row>
    <row r="20" spans="1:34" x14ac:dyDescent="0.25">
      <c r="A20" t="str">
        <f ca="1"/>
        <v>Schooling</v>
      </c>
      <c r="B20" s="29" t="b">
        <v>1</v>
      </c>
      <c r="D20" t="str">
        <f ca="1"/>
        <v>Schooling</v>
      </c>
      <c r="E20" s="20">
        <v>0.72763003232110479</v>
      </c>
      <c r="F20" s="20">
        <v>0.77476911930540282</v>
      </c>
      <c r="G20" s="20">
        <v>-0.12816419625645914</v>
      </c>
      <c r="H20" s="20">
        <v>4.5707552951051778E-2</v>
      </c>
      <c r="I20" s="20">
        <v>3.5129929693031889</v>
      </c>
      <c r="J20" s="20">
        <v>0.284657558024761</v>
      </c>
      <c r="L20" s="3"/>
      <c r="M20" s="3" t="s">
        <v>105</v>
      </c>
      <c r="N20" s="3" t="s">
        <v>825</v>
      </c>
      <c r="O20" s="3" t="s">
        <v>826</v>
      </c>
      <c r="P20" s="3" t="s">
        <v>827</v>
      </c>
      <c r="Q20" s="3" t="s">
        <v>828</v>
      </c>
      <c r="R20" s="3" t="s">
        <v>829</v>
      </c>
      <c r="S20" s="3" t="s">
        <v>830</v>
      </c>
      <c r="U20" t="str">
        <f ca="1"/>
        <v>under-five deaths</v>
      </c>
      <c r="V20" s="30" cm="1">
        <f t="array" ref="V20">AVERAGEIF(Regression_Sample_Include,TRUE,INDEX(All_Xs,,8))</f>
        <v>44.220133414190421</v>
      </c>
      <c r="X20">
        <v>77.5</v>
      </c>
      <c r="Y20" s="7">
        <v>76.899624192575914</v>
      </c>
      <c r="Z20" s="7">
        <v>0.60037580742408636</v>
      </c>
      <c r="AA20" s="7">
        <v>0.60204271275438259</v>
      </c>
      <c r="AB20" s="7">
        <v>2.7687492846897831E-3</v>
      </c>
      <c r="AC20" s="7">
        <v>0.16719648217594898</v>
      </c>
      <c r="AD20" s="7">
        <v>4.0849657718616073E-6</v>
      </c>
      <c r="AE20" s="7">
        <v>-2.3261203997549518</v>
      </c>
      <c r="AF20" s="7">
        <v>-2.656918431023767</v>
      </c>
      <c r="AG20" s="7">
        <v>0.40889666442262523</v>
      </c>
      <c r="AH20" s="7">
        <v>0.60204271275437771</v>
      </c>
    </row>
    <row r="21" spans="1:34" x14ac:dyDescent="0.25">
      <c r="L21" t="str" cm="1">
        <f t="array" aca="1" ref="L21:L39" ca="1">IF(Allow_Intercept,_xlfn.VSTACK("Intercept",Coefficient_Name_Col(All_Xs,Ind_Var_Include)),_xlfn.VSTACK("",Coefficient_Name_Col(All_Xs,Ind_Var_Include)))</f>
        <v>Intercept</v>
      </c>
      <c r="M21" s="7" cm="1">
        <f t="array" ref="M21:M39">IF(Allow_Intercept,Coefficients(x_s,y,Allow_Intercept,Regression_Sample_Include),_xlfn.VSTACK("",Coefficients(x_s,y,Allow_Intercept,Regression_Sample_Include)))</f>
        <v>53.281559019872098</v>
      </c>
      <c r="N21" s="7" cm="1">
        <f t="array" ref="N21:N39">IF(Allow_Intercept,SE_Coefficients(x_s,y,Allow_Intercept,Regression_Sample_Include),_xlfn.VSTACK("",SE_Coefficients(x_s,y,Allow_Intercept,Regression_Sample_Include)))</f>
        <v>0.73581264064861296</v>
      </c>
      <c r="O21" s="7" cm="1">
        <f t="array" ref="O21:O39">IF(Allow_Intercept,T_Stats(x_s,y,Allow_Intercept,Regression_Sample_Include),_xlfn.VSTACK("",T_Stats(x_s,y,Allow_Intercept,Regression_Sample_Include)))</f>
        <v>72.411856057412706</v>
      </c>
      <c r="P21" s="40" cm="1">
        <f t="array" ref="P21:P39">IF(Allow_Intercept,P_Values(x_s,y,Allow_Intercept,Regression_Sample_Include),_xlfn.VSTACK("",P_Values(x_s,y,Allow_Intercept,Regression_Sample_Include)))</f>
        <v>0</v>
      </c>
      <c r="Q21" s="7" cm="1">
        <f t="array" ref="Q21:Q39">IF(Allow_Intercept,CI_Lower(x_s,y,Allow_Intercept,Regression_Sample_Include),_xlfn.VSTACK("",CI_Lower(x_s,y,Allow_Intercept,Regression_Sample_Include)))</f>
        <v>51.838321074895731</v>
      </c>
      <c r="R21" s="7" cm="1">
        <f t="array" ref="R21:R39">IF(Allow_Intercept,CI_Upper(x_s,y,Allow_Intercept,Regression_Sample_Include),_xlfn.VSTACK("",CI_Upper(x_s,y,Allow_Intercept,Regression_Sample_Include)))</f>
        <v>54.724796964848466</v>
      </c>
      <c r="S21" s="7" t="str" cm="1">
        <f t="array" ref="S21:S39">_xlfn.VSTACK("",Beta_Weights(x_s,y,Allow_Intercept,Regression_Sample_Include))</f>
        <v/>
      </c>
      <c r="U21" t="str">
        <f ca="1"/>
        <v>Polio</v>
      </c>
      <c r="V21" s="30" cm="1">
        <f t="array" ref="V21">AVERAGEIF(Regression_Sample_Include,TRUE,INDEX(All_Xs,,9))</f>
        <v>83.564584596725282</v>
      </c>
      <c r="X21">
        <v>77.2</v>
      </c>
      <c r="Y21" s="7">
        <v>75.551094952745061</v>
      </c>
      <c r="Z21" s="7">
        <v>1.6489050472549422</v>
      </c>
      <c r="AA21" s="7">
        <v>1.6523148810774302</v>
      </c>
      <c r="AB21" s="7">
        <v>2.0636707092227887E-3</v>
      </c>
      <c r="AC21" s="7">
        <v>0.45903534051016326</v>
      </c>
      <c r="AD21" s="7">
        <v>2.2933810047121915E-5</v>
      </c>
      <c r="AE21" s="7">
        <v>-2.3261203997549518</v>
      </c>
      <c r="AF21" s="7">
        <v>-2.6210044252204265</v>
      </c>
      <c r="AG21" s="7">
        <v>0.67752146867104013</v>
      </c>
      <c r="AH21" s="7">
        <v>1.6523148810774346</v>
      </c>
    </row>
    <row r="22" spans="1:34" x14ac:dyDescent="0.25">
      <c r="L22" t="str">
        <f ca="1"/>
        <v>Adult Mortality</v>
      </c>
      <c r="M22" s="7">
        <v>-1.6888530199683449E-2</v>
      </c>
      <c r="N22" s="7">
        <v>9.4729127053766037E-4</v>
      </c>
      <c r="O22" s="7">
        <v>-17.828233749159235</v>
      </c>
      <c r="P22" s="40">
        <v>4.3051998381958088E-65</v>
      </c>
      <c r="Q22" s="7">
        <v>-1.8746566649532524E-2</v>
      </c>
      <c r="R22" s="7">
        <v>-1.5030493749834374E-2</v>
      </c>
      <c r="S22" s="7">
        <v>-0.24057618094742297</v>
      </c>
      <c r="U22" t="str">
        <f ca="1"/>
        <v>Total expenditure</v>
      </c>
      <c r="V22" s="30" cm="1">
        <f t="array" ref="V22">AVERAGEIF(Regression_Sample_Include,TRUE,INDEX(All_Xs,,10))</f>
        <v>5.9559248029108449</v>
      </c>
      <c r="X22">
        <v>76.900000000000006</v>
      </c>
      <c r="Y22" s="7">
        <v>75.38971227266957</v>
      </c>
      <c r="Z22" s="7">
        <v>1.5102877273304358</v>
      </c>
      <c r="AA22" s="7">
        <v>1.5132796825119499</v>
      </c>
      <c r="AB22" s="7">
        <v>1.9771329887555986E-3</v>
      </c>
      <c r="AC22" s="7">
        <v>0.4204277165757847</v>
      </c>
      <c r="AD22" s="7">
        <v>1.8429963175524905E-5</v>
      </c>
      <c r="AE22" s="7">
        <v>-2.3261203997549518</v>
      </c>
      <c r="AF22" s="7">
        <v>-2.5304099296411859</v>
      </c>
      <c r="AG22" s="7">
        <v>0.64840397637258884</v>
      </c>
      <c r="AH22" s="7">
        <v>1.5132796825119437</v>
      </c>
    </row>
    <row r="23" spans="1:34" x14ac:dyDescent="0.25">
      <c r="L23" t="str">
        <f ca="1"/>
        <v>infant deaths</v>
      </c>
      <c r="M23" s="7">
        <v>9.3693837832986432E-2</v>
      </c>
      <c r="N23" s="7">
        <v>1.0676596104392339E-2</v>
      </c>
      <c r="O23" s="7">
        <v>8.7756281980584525</v>
      </c>
      <c r="P23" s="40">
        <v>4.2006946451565517E-18</v>
      </c>
      <c r="Q23" s="7">
        <v>7.2752544126122323E-2</v>
      </c>
      <c r="R23" s="7">
        <v>0.11463513153985054</v>
      </c>
      <c r="S23" s="7">
        <v>1.287126356467752</v>
      </c>
      <c r="U23" t="str">
        <f ca="1"/>
        <v>Diphtheria</v>
      </c>
      <c r="V23" s="30" cm="1">
        <f t="array" ref="V23">AVERAGEIF(Regression_Sample_Include,TRUE,INDEX(All_Xs,,11))</f>
        <v>84.155245603395997</v>
      </c>
      <c r="X23">
        <v>76.599999999999994</v>
      </c>
      <c r="Y23" s="7">
        <v>74.407081796585118</v>
      </c>
      <c r="Z23" s="7">
        <v>2.1929182034148766</v>
      </c>
      <c r="AA23" s="7">
        <v>2.1969648219589004</v>
      </c>
      <c r="AB23" s="7">
        <v>1.8419132175363571E-3</v>
      </c>
      <c r="AC23" s="7">
        <v>0.61041424440039793</v>
      </c>
      <c r="AD23" s="7">
        <v>3.6188080938443596E-5</v>
      </c>
      <c r="AE23" s="7">
        <v>-2.2435160869312201</v>
      </c>
      <c r="AF23" s="7">
        <v>-2.524519815966217</v>
      </c>
      <c r="AG23" s="7">
        <v>0.78129011538633841</v>
      </c>
      <c r="AH23" s="7">
        <v>2.1969648219589053</v>
      </c>
    </row>
    <row r="24" spans="1:34" x14ac:dyDescent="0.25">
      <c r="L24" t="str">
        <f ca="1"/>
        <v>Alcohol</v>
      </c>
      <c r="M24" s="7">
        <v>-5.4348345042438746E-2</v>
      </c>
      <c r="N24" s="7">
        <v>3.060704543923112E-2</v>
      </c>
      <c r="O24" s="7">
        <v>-1.7756808689798198</v>
      </c>
      <c r="P24" s="40">
        <v>7.5972069104877124E-2</v>
      </c>
      <c r="Q24" s="7">
        <v>-0.11438162922545544</v>
      </c>
      <c r="R24" s="7">
        <v>5.684939140577959E-3</v>
      </c>
      <c r="S24" s="7">
        <v>-2.4893018397719218E-2</v>
      </c>
      <c r="U24" t="str">
        <f ca="1"/>
        <v>HIV/AIDS</v>
      </c>
      <c r="V24" s="30" cm="1">
        <f t="array" ref="V24">AVERAGEIF(Regression_Sample_Include,TRUE,INDEX(All_Xs,,12))</f>
        <v>1.9838690115221154</v>
      </c>
      <c r="X24">
        <v>76.2</v>
      </c>
      <c r="Y24" s="7">
        <v>73.364655509418071</v>
      </c>
      <c r="Z24" s="7">
        <v>2.8353444905819316</v>
      </c>
      <c r="AA24" s="7">
        <v>2.8421458481311532</v>
      </c>
      <c r="AB24" s="7">
        <v>2.3930360764884535E-3</v>
      </c>
      <c r="AC24" s="7">
        <v>0.78945610642516406</v>
      </c>
      <c r="AD24" s="7">
        <v>7.8685036302639764E-5</v>
      </c>
      <c r="AE24" s="7">
        <v>-2.2435160869312201</v>
      </c>
      <c r="AF24" s="7">
        <v>-2.5175342773589398</v>
      </c>
      <c r="AG24" s="7">
        <v>0.88851342501121733</v>
      </c>
      <c r="AH24" s="7">
        <v>2.8421458481311515</v>
      </c>
    </row>
    <row r="25" spans="1:34" x14ac:dyDescent="0.25">
      <c r="L25" t="str">
        <f ca="1"/>
        <v>percentage expenditure</v>
      </c>
      <c r="M25" s="7">
        <v>3.7768262346544172E-4</v>
      </c>
      <c r="N25" s="7">
        <v>1.8046911534510949E-4</v>
      </c>
      <c r="O25" s="7">
        <v>2.0927825946461951</v>
      </c>
      <c r="P25" s="40">
        <v>3.6522850199107303E-2</v>
      </c>
      <c r="Q25" s="7">
        <v>2.3706813899592165E-5</v>
      </c>
      <c r="R25" s="7">
        <v>7.3165843303129121E-4</v>
      </c>
      <c r="S25" s="7">
        <v>7.5530621677586937E-2</v>
      </c>
      <c r="U25" t="str">
        <f ca="1"/>
        <v>GDP</v>
      </c>
      <c r="V25" s="30" cm="1">
        <f t="array" ref="V25">AVERAGEIF(Regression_Sample_Include,TRUE,INDEX(All_Xs,,13))</f>
        <v>5566.0318868175918</v>
      </c>
      <c r="X25">
        <v>76.099999999999994</v>
      </c>
      <c r="Y25" s="7">
        <v>73.184591471372585</v>
      </c>
      <c r="Z25" s="7">
        <v>2.9154085286274096</v>
      </c>
      <c r="AA25" s="7">
        <v>2.921771440050378</v>
      </c>
      <c r="AB25" s="7">
        <v>2.177758101041794E-3</v>
      </c>
      <c r="AC25" s="7">
        <v>0.81166107988003555</v>
      </c>
      <c r="AD25" s="7">
        <v>7.5674977363507449E-5</v>
      </c>
      <c r="AE25" s="7">
        <v>-2.2073550198913567</v>
      </c>
      <c r="AF25" s="7">
        <v>-2.4900435749168026</v>
      </c>
      <c r="AG25" s="7">
        <v>0.900922349528546</v>
      </c>
      <c r="AH25" s="7">
        <v>2.9217714400503718</v>
      </c>
    </row>
    <row r="26" spans="1:34" x14ac:dyDescent="0.25">
      <c r="L26" t="str">
        <f ca="1"/>
        <v>Hepatitis B</v>
      </c>
      <c r="M26" s="7">
        <v>-5.582499705270378E-3</v>
      </c>
      <c r="N26" s="7">
        <v>4.4461852137428646E-3</v>
      </c>
      <c r="O26" s="7">
        <v>-1.2555706604428534</v>
      </c>
      <c r="P26" s="40">
        <v>0.20945162853357524</v>
      </c>
      <c r="Q26" s="7">
        <v>-1.4303338212760683E-2</v>
      </c>
      <c r="R26" s="7">
        <v>3.1383388022199268E-3</v>
      </c>
      <c r="S26" s="7">
        <v>-1.6248803418587254E-2</v>
      </c>
      <c r="U26" t="str">
        <f ca="1"/>
        <v>Population</v>
      </c>
      <c r="V26" s="30" cm="1">
        <f t="array" ref="V26">AVERAGEIF(Regression_Sample_Include,TRUE,INDEX(All_Xs,,14))</f>
        <v>14653625.889484541</v>
      </c>
      <c r="X26">
        <v>75.3</v>
      </c>
      <c r="Y26" s="7">
        <v>74.283595157164399</v>
      </c>
      <c r="Z26" s="7">
        <v>1.0164048428355983</v>
      </c>
      <c r="AA26" s="7">
        <v>1.0201243936138269</v>
      </c>
      <c r="AB26" s="7">
        <v>3.6461737426512052E-3</v>
      </c>
      <c r="AC26" s="7">
        <v>0.28317950674949788</v>
      </c>
      <c r="AD26" s="7">
        <v>1.5445209634004598E-5</v>
      </c>
      <c r="AE26" s="7">
        <v>-2.2073550198913567</v>
      </c>
      <c r="AF26" s="7">
        <v>-2.4626246159272069</v>
      </c>
      <c r="AG26" s="7">
        <v>0.53214613288973345</v>
      </c>
      <c r="AH26" s="7">
        <v>1.0201243936138311</v>
      </c>
    </row>
    <row r="27" spans="1:34" x14ac:dyDescent="0.25">
      <c r="L27" t="str">
        <f ca="1"/>
        <v>Measles</v>
      </c>
      <c r="M27" s="7">
        <v>-8.6173382207203657E-6</v>
      </c>
      <c r="N27" s="7">
        <v>1.0806583538963232E-5</v>
      </c>
      <c r="O27" s="7">
        <v>-0.79741559297168041</v>
      </c>
      <c r="P27" s="40">
        <v>0.42532584916473692</v>
      </c>
      <c r="Q27" s="7">
        <v>-2.9813591937210667E-5</v>
      </c>
      <c r="R27" s="7">
        <v>1.2578915495769934E-5</v>
      </c>
      <c r="S27" s="7">
        <v>-9.8800052253192362E-3</v>
      </c>
      <c r="U27" t="str">
        <f ca="1"/>
        <v>thinness 1-19 years</v>
      </c>
      <c r="V27" s="30" cm="1">
        <f t="array" ref="V27">AVERAGEIF(Regression_Sample_Include,TRUE,INDEX(All_Xs,,15))</f>
        <v>4.850636749545183</v>
      </c>
      <c r="X27">
        <v>75.900000000000006</v>
      </c>
      <c r="Y27" s="7">
        <v>73.673954103044807</v>
      </c>
      <c r="Z27" s="7">
        <v>2.2260458969551991</v>
      </c>
      <c r="AA27" s="7">
        <v>2.2344174173425131</v>
      </c>
      <c r="AB27" s="7">
        <v>3.7466233132330993E-3</v>
      </c>
      <c r="AC27" s="7">
        <v>0.62022762094856909</v>
      </c>
      <c r="AD27" s="7">
        <v>7.6141044447235729E-5</v>
      </c>
      <c r="AE27" s="7">
        <v>-2.1738689464820578</v>
      </c>
      <c r="AF27" s="7">
        <v>-2.4615699599494847</v>
      </c>
      <c r="AG27" s="7">
        <v>0.78754531358428459</v>
      </c>
      <c r="AH27" s="7">
        <v>2.2344174173425086</v>
      </c>
    </row>
    <row r="28" spans="1:34" x14ac:dyDescent="0.25">
      <c r="L28" t="str">
        <f ca="1"/>
        <v>BMI</v>
      </c>
      <c r="M28" s="7">
        <v>3.3498059904934437E-2</v>
      </c>
      <c r="N28" s="7">
        <v>6.0106760258809705E-3</v>
      </c>
      <c r="O28" s="7">
        <v>5.5730935689591927</v>
      </c>
      <c r="P28" s="40">
        <v>2.9233529911097799E-8</v>
      </c>
      <c r="Q28" s="7">
        <v>2.1708597158189076E-2</v>
      </c>
      <c r="R28" s="7">
        <v>4.5287522651679797E-2</v>
      </c>
      <c r="S28" s="7">
        <v>7.5223542895789267E-2</v>
      </c>
      <c r="U28" t="str">
        <f ca="1"/>
        <v>thinness 5-9 years</v>
      </c>
      <c r="V28" s="30" cm="1">
        <f t="array" ref="V28">AVERAGEIF(Regression_Sample_Include,TRUE,INDEX(All_Xs,,16))</f>
        <v>4.9077622801697949</v>
      </c>
      <c r="X28">
        <v>74.2</v>
      </c>
      <c r="Y28" s="7">
        <v>70.313556770136856</v>
      </c>
      <c r="Z28" s="7">
        <v>3.8864432298631471</v>
      </c>
      <c r="AA28" s="7">
        <v>3.9121417835526557</v>
      </c>
      <c r="AB28" s="7">
        <v>6.5689218620745855E-3</v>
      </c>
      <c r="AC28" s="7">
        <v>1.0843896129106505</v>
      </c>
      <c r="AD28" s="7">
        <v>4.0923564152193224E-4</v>
      </c>
      <c r="AE28" s="7">
        <v>-2.1579999581558846</v>
      </c>
      <c r="AF28" s="7">
        <v>-2.4324780135462265</v>
      </c>
      <c r="AG28" s="7">
        <v>1.0413402964020217</v>
      </c>
      <c r="AH28" s="7">
        <v>3.9121417835526615</v>
      </c>
    </row>
    <row r="29" spans="1:34" x14ac:dyDescent="0.25">
      <c r="L29" t="str">
        <f ca="1"/>
        <v>under-five deaths</v>
      </c>
      <c r="M29" s="7">
        <v>-7.0470196114536116E-2</v>
      </c>
      <c r="N29" s="7">
        <v>7.7282061767825691E-3</v>
      </c>
      <c r="O29" s="7">
        <v>-9.1185709209267607</v>
      </c>
      <c r="P29" s="40">
        <v>2.1761040202951045E-19</v>
      </c>
      <c r="Q29" s="7">
        <v>-8.5628457585963783E-2</v>
      </c>
      <c r="R29" s="7">
        <v>-5.5311934643108449E-2</v>
      </c>
      <c r="S29" s="7">
        <v>-1.3049528649362432</v>
      </c>
      <c r="U29" t="str">
        <f ca="1"/>
        <v>Income composition of resources</v>
      </c>
      <c r="V29" s="30" cm="1">
        <f t="array" ref="V29">AVERAGEIF(Regression_Sample_Include,TRUE,INDEX(All_Xs,,17))</f>
        <v>0.63155124317768285</v>
      </c>
      <c r="X29">
        <v>73.5</v>
      </c>
      <c r="Y29" s="7">
        <v>72.631512567397678</v>
      </c>
      <c r="Z29" s="7">
        <v>0.86848743260232197</v>
      </c>
      <c r="AA29" s="7">
        <v>0.87218434490260677</v>
      </c>
      <c r="AB29" s="7">
        <v>4.2386822486423677E-3</v>
      </c>
      <c r="AC29" s="7">
        <v>0.24204036798190057</v>
      </c>
      <c r="AD29" s="7">
        <v>1.3124948799496704E-5</v>
      </c>
      <c r="AE29" s="7">
        <v>-2.1426564926871321</v>
      </c>
      <c r="AF29" s="7">
        <v>-2.4270662993165439</v>
      </c>
      <c r="AG29" s="7">
        <v>0.49197598313525487</v>
      </c>
      <c r="AH29" s="7">
        <v>0.87218434490260432</v>
      </c>
    </row>
    <row r="30" spans="1:34" x14ac:dyDescent="0.25">
      <c r="L30" t="str">
        <f ca="1"/>
        <v>Polio</v>
      </c>
      <c r="M30" s="7">
        <v>7.8363788926499225E-3</v>
      </c>
      <c r="N30" s="7">
        <v>5.1632463325136076E-3</v>
      </c>
      <c r="O30" s="7">
        <v>1.5177232283695754</v>
      </c>
      <c r="P30" s="40">
        <v>0.12927810089588262</v>
      </c>
      <c r="Q30" s="7">
        <v>-2.2909179417385083E-3</v>
      </c>
      <c r="R30" s="7">
        <v>1.7963675727038352E-2</v>
      </c>
      <c r="S30" s="7">
        <v>1.9999362509341131E-2</v>
      </c>
      <c r="U30" t="str">
        <f ca="1"/>
        <v>Schooling</v>
      </c>
      <c r="V30" s="30" cm="1">
        <f t="array" ref="V30">AVERAGEIF(Regression_Sample_Include,TRUE,INDEX(All_Xs,,18))</f>
        <v>12.119890842935117</v>
      </c>
      <c r="X30">
        <v>73</v>
      </c>
      <c r="Y30" s="7">
        <v>72.753086844700448</v>
      </c>
      <c r="Z30" s="7">
        <v>0.24691315529955205</v>
      </c>
      <c r="AA30" s="7">
        <v>0.24785691119089392</v>
      </c>
      <c r="AB30" s="7">
        <v>3.8076642156202297E-3</v>
      </c>
      <c r="AC30" s="7">
        <v>6.8797795619932392E-2</v>
      </c>
      <c r="AD30" s="7">
        <v>9.521621015778405E-7</v>
      </c>
      <c r="AE30" s="7">
        <v>-2.1426564926871321</v>
      </c>
      <c r="AF30" s="7">
        <v>-2.4234466380113786</v>
      </c>
      <c r="AG30" s="7">
        <v>0.2622933388783108</v>
      </c>
      <c r="AH30" s="7">
        <v>0.24785691119088774</v>
      </c>
    </row>
    <row r="31" spans="1:34" x14ac:dyDescent="0.25">
      <c r="L31" t="str">
        <f ca="1"/>
        <v>Total expenditure</v>
      </c>
      <c r="M31" s="7">
        <v>7.9752221077025925E-2</v>
      </c>
      <c r="N31" s="7">
        <v>4.0741569617034977E-2</v>
      </c>
      <c r="O31" s="7">
        <v>1.9575146914241544</v>
      </c>
      <c r="P31" s="40">
        <v>5.0457411502454648E-2</v>
      </c>
      <c r="Q31" s="7">
        <v>-1.5912586228394865E-4</v>
      </c>
      <c r="R31" s="7">
        <v>0.1596635680163358</v>
      </c>
      <c r="S31" s="7">
        <v>2.0846260318293734E-2</v>
      </c>
      <c r="X31">
        <v>72.8</v>
      </c>
      <c r="Y31" s="7">
        <v>72.35136883509432</v>
      </c>
      <c r="Z31" s="7">
        <v>0.44863116490567734</v>
      </c>
      <c r="AA31" s="7">
        <v>0.45042299370091143</v>
      </c>
      <c r="AB31" s="7">
        <v>3.9781024066240702E-3</v>
      </c>
      <c r="AC31" s="7">
        <v>0.12501349237600753</v>
      </c>
      <c r="AD31" s="7">
        <v>3.2852410960927208E-6</v>
      </c>
      <c r="AE31" s="7">
        <v>-2.1426564926871321</v>
      </c>
      <c r="AF31" s="7">
        <v>-2.4142528936760117</v>
      </c>
      <c r="AG31" s="7">
        <v>0.35357247117954127</v>
      </c>
      <c r="AH31" s="7">
        <v>0.45042299370091782</v>
      </c>
    </row>
    <row r="32" spans="1:34" x14ac:dyDescent="0.25">
      <c r="L32" t="str">
        <f ca="1"/>
        <v>Diphtheria</v>
      </c>
      <c r="M32" s="7">
        <v>1.4388918695851512E-2</v>
      </c>
      <c r="N32" s="7">
        <v>5.9383017026632574E-3</v>
      </c>
      <c r="O32" s="7">
        <v>2.4230696613811746</v>
      </c>
      <c r="P32" s="40">
        <v>1.5498293938616995E-2</v>
      </c>
      <c r="Q32" s="7">
        <v>2.7414124251701026E-3</v>
      </c>
      <c r="R32" s="7">
        <v>2.6036424966532922E-2</v>
      </c>
      <c r="S32" s="7">
        <v>3.5296931438968442E-2</v>
      </c>
      <c r="X32">
        <v>73.3</v>
      </c>
      <c r="Y32" s="7">
        <v>72.435447990987953</v>
      </c>
      <c r="Z32" s="7">
        <v>0.86455200901204421</v>
      </c>
      <c r="AA32" s="7">
        <v>0.86788858569136096</v>
      </c>
      <c r="AB32" s="7">
        <v>3.8444758167366618E-3</v>
      </c>
      <c r="AC32" s="7">
        <v>0.24089591874989316</v>
      </c>
      <c r="AD32" s="7">
        <v>1.1787325303679587E-5</v>
      </c>
      <c r="AE32" s="7">
        <v>-2.0994271873972417</v>
      </c>
      <c r="AF32" s="7">
        <v>-2.4072829946546728</v>
      </c>
      <c r="AG32" s="7">
        <v>0.49081149003450719</v>
      </c>
      <c r="AH32" s="7">
        <v>0.86788858569135641</v>
      </c>
    </row>
    <row r="33" spans="12:34" x14ac:dyDescent="0.25">
      <c r="L33" t="str">
        <f ca="1"/>
        <v>HIV/AIDS</v>
      </c>
      <c r="M33" s="7">
        <v>-0.43829804765003344</v>
      </c>
      <c r="N33" s="7">
        <v>1.7875898457980013E-2</v>
      </c>
      <c r="O33" s="7">
        <v>-24.518938093115651</v>
      </c>
      <c r="P33" s="40">
        <v>2.8660520746977611E-113</v>
      </c>
      <c r="Q33" s="7">
        <v>-0.4733602000647561</v>
      </c>
      <c r="R33" s="7">
        <v>-0.40323589523531078</v>
      </c>
      <c r="S33" s="7">
        <v>-0.30055943238738964</v>
      </c>
      <c r="X33">
        <v>73.599999999999994</v>
      </c>
      <c r="Y33" s="7">
        <v>72.175551411030924</v>
      </c>
      <c r="Z33" s="7">
        <v>1.4244485889690708</v>
      </c>
      <c r="AA33" s="7">
        <v>1.4300124384990625</v>
      </c>
      <c r="AB33" s="7">
        <v>3.8907700242367402E-3</v>
      </c>
      <c r="AC33" s="7">
        <v>0.39691287706540446</v>
      </c>
      <c r="AD33" s="7">
        <v>3.2386601232651709E-5</v>
      </c>
      <c r="AE33" s="7">
        <v>-2.0994271873972417</v>
      </c>
      <c r="AF33" s="7">
        <v>-2.3907004591887699</v>
      </c>
      <c r="AG33" s="7">
        <v>0.63001021981028571</v>
      </c>
      <c r="AH33" s="7">
        <v>1.4300124384990687</v>
      </c>
    </row>
    <row r="34" spans="12:34" x14ac:dyDescent="0.25">
      <c r="L34" t="str">
        <f ca="1"/>
        <v>GDP</v>
      </c>
      <c r="M34" s="7">
        <v>1.3832740538209066E-5</v>
      </c>
      <c r="N34" s="7">
        <v>2.8377287452573056E-5</v>
      </c>
      <c r="O34" s="7">
        <v>0.48745816742800796</v>
      </c>
      <c r="P34" s="40">
        <v>0.62599923177660277</v>
      </c>
      <c r="Q34" s="7">
        <v>-4.1827050778984734E-5</v>
      </c>
      <c r="R34" s="7">
        <v>6.9492531855402863E-5</v>
      </c>
      <c r="S34" s="7">
        <v>1.8045486174255162E-2</v>
      </c>
      <c r="X34">
        <v>72.599999999999994</v>
      </c>
      <c r="Y34" s="7">
        <v>72.259945793239169</v>
      </c>
      <c r="Z34" s="7">
        <v>0.34005420676082565</v>
      </c>
      <c r="AA34" s="7">
        <v>0.34132972952484408</v>
      </c>
      <c r="AB34" s="7">
        <v>3.7369225522466158E-3</v>
      </c>
      <c r="AC34" s="7">
        <v>9.474646731360814E-2</v>
      </c>
      <c r="AD34" s="7">
        <v>1.7721991053534706E-6</v>
      </c>
      <c r="AE34" s="7">
        <v>-2.0994271873972417</v>
      </c>
      <c r="AF34" s="7">
        <v>-2.3703151069025581</v>
      </c>
      <c r="AG34" s="7">
        <v>0.30780914104946289</v>
      </c>
      <c r="AH34" s="7">
        <v>0.34132972952483925</v>
      </c>
    </row>
    <row r="35" spans="12:34" x14ac:dyDescent="0.25">
      <c r="L35" t="str">
        <f ca="1"/>
        <v>Population</v>
      </c>
      <c r="M35" s="7">
        <v>-6.9165245616436886E-10</v>
      </c>
      <c r="N35" s="7">
        <v>1.752485697063701E-9</v>
      </c>
      <c r="O35" s="7">
        <v>-0.39466938721567668</v>
      </c>
      <c r="P35" s="40">
        <v>0.69313853171933548</v>
      </c>
      <c r="Q35" s="7">
        <v>-4.1290137031812319E-9</v>
      </c>
      <c r="R35" s="7">
        <v>2.7457087908524946E-9</v>
      </c>
      <c r="S35" s="7">
        <v>-5.5399594229373818E-3</v>
      </c>
      <c r="X35">
        <v>75.400000000000006</v>
      </c>
      <c r="Y35" s="7">
        <v>77.019647095479513</v>
      </c>
      <c r="Z35" s="7">
        <v>-1.6196470954795075</v>
      </c>
      <c r="AA35" s="7">
        <v>-1.6286371378996449</v>
      </c>
      <c r="AB35" s="7">
        <v>5.5199787668661253E-3</v>
      </c>
      <c r="AC35" s="7">
        <v>-0.45167313182800556</v>
      </c>
      <c r="AD35" s="7">
        <v>5.9598627352375385E-5</v>
      </c>
      <c r="AE35" s="7">
        <v>-2.0597982810364517</v>
      </c>
      <c r="AF35" s="7">
        <v>-2.3602912005470853</v>
      </c>
      <c r="AG35" s="7">
        <v>0.67206631505232095</v>
      </c>
      <c r="AH35" s="7">
        <v>-1.6286371378996432</v>
      </c>
    </row>
    <row r="36" spans="12:34" x14ac:dyDescent="0.25">
      <c r="L36" t="str">
        <f ca="1"/>
        <v>thinness 1-19 years</v>
      </c>
      <c r="M36" s="7">
        <v>-8.670228683905129E-3</v>
      </c>
      <c r="N36" s="7">
        <v>5.3102443915796778E-2</v>
      </c>
      <c r="O36" s="7">
        <v>-0.1632736281903201</v>
      </c>
      <c r="P36" s="40">
        <v>0.87032323696639657</v>
      </c>
      <c r="Q36" s="7">
        <v>-0.11282644698792899</v>
      </c>
      <c r="R36" s="7">
        <v>9.5485989620118727E-2</v>
      </c>
      <c r="S36" s="7">
        <v>-4.5330355354932959E-3</v>
      </c>
      <c r="X36">
        <v>75.3</v>
      </c>
      <c r="Y36" s="7">
        <v>75.453417610246106</v>
      </c>
      <c r="Z36" s="7">
        <v>-0.15341761024610889</v>
      </c>
      <c r="AA36" s="7">
        <v>-0.15406758630318507</v>
      </c>
      <c r="AB36" s="7">
        <v>4.2187722458475766E-3</v>
      </c>
      <c r="AC36" s="7">
        <v>-4.275580994652154E-2</v>
      </c>
      <c r="AD36" s="7">
        <v>4.0762313082876501E-7</v>
      </c>
      <c r="AE36" s="7">
        <v>-2.0597982810364517</v>
      </c>
      <c r="AF36" s="7">
        <v>-2.3572262374037543</v>
      </c>
      <c r="AG36" s="7">
        <v>0.20677478073140723</v>
      </c>
      <c r="AH36" s="7">
        <v>-0.15406758630318951</v>
      </c>
    </row>
    <row r="37" spans="12:34" x14ac:dyDescent="0.25">
      <c r="L37" t="str">
        <f ca="1"/>
        <v>thinness 5-9 years</v>
      </c>
      <c r="M37" s="7">
        <v>-5.1227822387597412E-2</v>
      </c>
      <c r="N37" s="7">
        <v>5.2417926575909844E-2</v>
      </c>
      <c r="O37" s="7">
        <v>-0.97729585532939833</v>
      </c>
      <c r="P37" s="40">
        <v>0.3285677233054739</v>
      </c>
      <c r="Q37" s="7">
        <v>-0.15404141439744909</v>
      </c>
      <c r="R37" s="7">
        <v>5.1585769622254259E-2</v>
      </c>
      <c r="S37" s="7">
        <v>-2.7100866098976363E-2</v>
      </c>
      <c r="X37">
        <v>75.099999999999994</v>
      </c>
      <c r="Y37" s="7">
        <v>75.271552703471258</v>
      </c>
      <c r="Z37" s="7">
        <v>-0.17155270347126361</v>
      </c>
      <c r="AA37" s="7">
        <v>-0.1722243678402009</v>
      </c>
      <c r="AB37" s="7">
        <v>3.8999380712872065E-3</v>
      </c>
      <c r="AC37" s="7">
        <v>-4.7802209911054147E-2</v>
      </c>
      <c r="AD37" s="7">
        <v>4.7086573943420638E-7</v>
      </c>
      <c r="AE37" s="7">
        <v>-2.0597982810364517</v>
      </c>
      <c r="AF37" s="7">
        <v>-2.3481883207284375</v>
      </c>
      <c r="AG37" s="7">
        <v>0.21863716498128616</v>
      </c>
      <c r="AH37" s="7">
        <v>-0.172224367840207</v>
      </c>
    </row>
    <row r="38" spans="12:34" x14ac:dyDescent="0.25">
      <c r="L38" t="str">
        <f ca="1"/>
        <v>Income composition of resources</v>
      </c>
      <c r="M38" s="7">
        <v>9.8241467234536515</v>
      </c>
      <c r="N38" s="7">
        <v>0.83395947812394966</v>
      </c>
      <c r="O38" s="7">
        <v>11.780124791619082</v>
      </c>
      <c r="P38" s="40">
        <v>8.4306727253031009E-31</v>
      </c>
      <c r="Q38" s="7">
        <v>8.1884015664525371</v>
      </c>
      <c r="R38" s="7">
        <v>11.459891880454766</v>
      </c>
      <c r="S38" s="7">
        <v>0.20447020874262908</v>
      </c>
      <c r="X38">
        <v>74.900000000000006</v>
      </c>
      <c r="Y38" s="7">
        <v>74.671907432067016</v>
      </c>
      <c r="Z38" s="7">
        <v>0.22809256793298971</v>
      </c>
      <c r="AA38" s="7">
        <v>0.22893345140552412</v>
      </c>
      <c r="AB38" s="7">
        <v>3.6730476362332965E-3</v>
      </c>
      <c r="AC38" s="7">
        <v>6.3549492544484013E-2</v>
      </c>
      <c r="AD38" s="7">
        <v>7.8360149321840948E-7</v>
      </c>
      <c r="AE38" s="7">
        <v>-2.0231624874260845</v>
      </c>
      <c r="AF38" s="7">
        <v>-2.347690329960991</v>
      </c>
      <c r="AG38" s="7">
        <v>0.25209024682538594</v>
      </c>
      <c r="AH38" s="7">
        <v>0.22893345140552954</v>
      </c>
    </row>
    <row r="39" spans="12:34" x14ac:dyDescent="0.25">
      <c r="L39" t="str">
        <f ca="1"/>
        <v>Schooling</v>
      </c>
      <c r="M39" s="7">
        <v>0.87833495505192805</v>
      </c>
      <c r="N39" s="7">
        <v>5.9390382178830484E-2</v>
      </c>
      <c r="O39" s="7">
        <v>14.789178362368038</v>
      </c>
      <c r="P39" s="40">
        <v>1.5497721426886084E-46</v>
      </c>
      <c r="Q39" s="7">
        <v>0.76184544618513339</v>
      </c>
      <c r="R39" s="7">
        <v>0.9948244639187227</v>
      </c>
      <c r="S39" s="7">
        <v>0.2791102515555321</v>
      </c>
      <c r="X39">
        <v>74.7</v>
      </c>
      <c r="Y39" s="7">
        <v>74.084833373857037</v>
      </c>
      <c r="Z39" s="7">
        <v>0.61516662614296536</v>
      </c>
      <c r="AA39" s="7">
        <v>0.61727702403203466</v>
      </c>
      <c r="AB39" s="7">
        <v>3.4188829438083377E-3</v>
      </c>
      <c r="AC39" s="7">
        <v>0.17137139459338691</v>
      </c>
      <c r="AD39" s="7">
        <v>5.3026704636598778E-6</v>
      </c>
      <c r="AE39" s="7">
        <v>-2.0231624874260845</v>
      </c>
      <c r="AF39" s="7">
        <v>-2.2652899498390768</v>
      </c>
      <c r="AG39" s="7">
        <v>0.41397028225874727</v>
      </c>
      <c r="AH39" s="7">
        <v>0.61727702403203322</v>
      </c>
    </row>
    <row r="40" spans="12:34" x14ac:dyDescent="0.25">
      <c r="X40">
        <v>74.400000000000006</v>
      </c>
      <c r="Y40" s="7">
        <v>73.422365094047322</v>
      </c>
      <c r="Z40" s="7">
        <v>0.97763490595268365</v>
      </c>
      <c r="AA40" s="7">
        <v>0.98057673245622823</v>
      </c>
      <c r="AB40" s="7">
        <v>3.0000982138042322E-3</v>
      </c>
      <c r="AC40" s="7">
        <v>0.27228958714967955</v>
      </c>
      <c r="AD40" s="7">
        <v>1.1742182413163327E-5</v>
      </c>
      <c r="AE40" s="7">
        <v>-2.0001681446016244</v>
      </c>
      <c r="AF40" s="7">
        <v>-2.2532294842288416</v>
      </c>
      <c r="AG40" s="7">
        <v>0.52181374756677268</v>
      </c>
      <c r="AH40" s="7">
        <v>0.98057673245622357</v>
      </c>
    </row>
    <row r="41" spans="12:34" x14ac:dyDescent="0.25">
      <c r="X41">
        <v>74.099999999999994</v>
      </c>
      <c r="Y41" s="7">
        <v>72.53813169956041</v>
      </c>
      <c r="Z41" s="7">
        <v>1.5618683004395848</v>
      </c>
      <c r="AA41" s="7">
        <v>1.5667980165920312</v>
      </c>
      <c r="AB41" s="7">
        <v>3.1463635390373522E-3</v>
      </c>
      <c r="AC41" s="7">
        <v>0.435041415803609</v>
      </c>
      <c r="AD41" s="7">
        <v>3.1440186205693053E-5</v>
      </c>
      <c r="AE41" s="7">
        <v>-1.9890565032593337</v>
      </c>
      <c r="AF41" s="7">
        <v>-2.1940818428003759</v>
      </c>
      <c r="AG41" s="7">
        <v>0.65957669440604783</v>
      </c>
      <c r="AH41" s="7">
        <v>1.5667980165920259</v>
      </c>
    </row>
    <row r="42" spans="12:34" x14ac:dyDescent="0.25">
      <c r="X42">
        <v>73.8</v>
      </c>
      <c r="Y42" s="7">
        <v>71.251667835131187</v>
      </c>
      <c r="Z42" s="7">
        <v>2.5483321648688104</v>
      </c>
      <c r="AA42" s="7">
        <v>2.5869632946238568</v>
      </c>
      <c r="AB42" s="7">
        <v>1.4933002658110839E-2</v>
      </c>
      <c r="AC42" s="7">
        <v>0.71404411326362149</v>
      </c>
      <c r="AD42" s="7">
        <v>4.0679710957369178E-4</v>
      </c>
      <c r="AE42" s="7">
        <v>-1.9781851538562727</v>
      </c>
      <c r="AF42" s="7">
        <v>-2.183524094127125</v>
      </c>
      <c r="AG42" s="7">
        <v>0.84501130954776071</v>
      </c>
      <c r="AH42" s="7">
        <v>2.5869632946238639</v>
      </c>
    </row>
    <row r="43" spans="12:34" x14ac:dyDescent="0.25">
      <c r="X43">
        <v>73.400000000000006</v>
      </c>
      <c r="Y43" s="7">
        <v>72.545976301626666</v>
      </c>
      <c r="Z43" s="7">
        <v>0.85402369837333936</v>
      </c>
      <c r="AA43" s="7">
        <v>0.8657064966597261</v>
      </c>
      <c r="AB43" s="7">
        <v>1.3495102937852161E-2</v>
      </c>
      <c r="AC43" s="7">
        <v>0.2391234627906236</v>
      </c>
      <c r="AD43" s="7">
        <v>4.1168755381509889E-5</v>
      </c>
      <c r="AE43" s="7">
        <v>-1.9675426916276542</v>
      </c>
      <c r="AF43" s="7">
        <v>-2.1759203146301718</v>
      </c>
      <c r="AG43" s="7">
        <v>0.48900251818433776</v>
      </c>
      <c r="AH43" s="7">
        <v>0.86570649665972976</v>
      </c>
    </row>
    <row r="44" spans="12:34" x14ac:dyDescent="0.25">
      <c r="X44">
        <v>72.900000000000006</v>
      </c>
      <c r="Y44" s="7">
        <v>71.351200530718671</v>
      </c>
      <c r="Z44" s="7">
        <v>1.5487994692813345</v>
      </c>
      <c r="AA44" s="7">
        <v>1.5538462064513965</v>
      </c>
      <c r="AB44" s="7">
        <v>3.2479000489967595E-3</v>
      </c>
      <c r="AC44" s="7">
        <v>0.4314232074188622</v>
      </c>
      <c r="AD44" s="7">
        <v>3.1920442418442829E-5</v>
      </c>
      <c r="AE44" s="7">
        <v>-1.957118520190694</v>
      </c>
      <c r="AF44" s="7">
        <v>-2.1203485789562539</v>
      </c>
      <c r="AG44" s="7">
        <v>0.65682814146385526</v>
      </c>
      <c r="AH44" s="7">
        <v>1.5538462064514014</v>
      </c>
    </row>
    <row r="45" spans="12:34" x14ac:dyDescent="0.25">
      <c r="X45">
        <v>72.3</v>
      </c>
      <c r="Y45" s="7">
        <v>73.092775740632845</v>
      </c>
      <c r="Z45" s="7">
        <v>-0.79277574063284817</v>
      </c>
      <c r="AA45" s="7">
        <v>-0.79586068613723171</v>
      </c>
      <c r="AB45" s="7">
        <v>3.8762380880403343E-3</v>
      </c>
      <c r="AC45" s="7">
        <v>-0.22089993790099516</v>
      </c>
      <c r="AD45" s="7">
        <v>9.9938938251017025E-6</v>
      </c>
      <c r="AE45" s="7">
        <v>-1.94690277624242</v>
      </c>
      <c r="AF45" s="7">
        <v>-2.1181613260913394</v>
      </c>
      <c r="AG45" s="7">
        <v>0.46999993393722422</v>
      </c>
      <c r="AH45" s="7">
        <v>-0.79586068613722727</v>
      </c>
    </row>
    <row r="46" spans="12:34" x14ac:dyDescent="0.25">
      <c r="X46">
        <v>51.7</v>
      </c>
      <c r="Y46" s="7">
        <v>61.960361467546349</v>
      </c>
      <c r="Z46" s="7">
        <v>-10.260361467546346</v>
      </c>
      <c r="AA46" s="7">
        <v>-10.326303507653677</v>
      </c>
      <c r="AB46" s="7">
        <v>6.3858320703487573E-3</v>
      </c>
      <c r="AC46" s="7">
        <v>-2.8625670309046316</v>
      </c>
      <c r="AD46" s="7">
        <v>2.771771642814099E-3</v>
      </c>
      <c r="AE46" s="7">
        <v>-1.9368862628682149</v>
      </c>
      <c r="AF46" s="7">
        <v>-2.117669030994382</v>
      </c>
      <c r="AG46" s="7">
        <v>1.6919122408992233</v>
      </c>
      <c r="AH46" s="7">
        <v>-10.326303507653675</v>
      </c>
    </row>
    <row r="47" spans="12:34" x14ac:dyDescent="0.25">
      <c r="X47">
        <v>51.1</v>
      </c>
      <c r="Y47" s="7">
        <v>61.772598666244235</v>
      </c>
      <c r="Z47" s="7">
        <v>-10.672598666244234</v>
      </c>
      <c r="AA47" s="7">
        <v>-10.731185828432515</v>
      </c>
      <c r="AB47" s="7">
        <v>5.459523590865119E-3</v>
      </c>
      <c r="AC47" s="7">
        <v>-2.9761912720292414</v>
      </c>
      <c r="AD47" s="7">
        <v>2.5591772150504806E-3</v>
      </c>
      <c r="AE47" s="7">
        <v>-1.9270603903023944</v>
      </c>
      <c r="AF47" s="7">
        <v>-2.1093760091151355</v>
      </c>
      <c r="AG47" s="7">
        <v>1.7251641290118576</v>
      </c>
      <c r="AH47" s="7">
        <v>-10.731185828432519</v>
      </c>
    </row>
    <row r="48" spans="12:34" x14ac:dyDescent="0.25">
      <c r="X48">
        <v>56</v>
      </c>
      <c r="Y48" s="7">
        <v>60.516298187851568</v>
      </c>
      <c r="Z48" s="7">
        <v>-4.516298187851568</v>
      </c>
      <c r="AA48" s="7">
        <v>-4.5420701309303126</v>
      </c>
      <c r="AB48" s="7">
        <v>5.6740522131618967E-3</v>
      </c>
      <c r="AC48" s="7">
        <v>-1.2595636355456186</v>
      </c>
      <c r="AD48" s="7">
        <v>4.7648713753914798E-4</v>
      </c>
      <c r="AE48" s="7">
        <v>-1.9270603903023944</v>
      </c>
      <c r="AF48" s="7">
        <v>-2.1025368615046625</v>
      </c>
      <c r="AG48" s="7">
        <v>1.1223028270238022</v>
      </c>
      <c r="AH48" s="7">
        <v>-4.5420701309303091</v>
      </c>
    </row>
    <row r="49" spans="24:34" x14ac:dyDescent="0.25">
      <c r="X49">
        <v>51</v>
      </c>
      <c r="Y49" s="7">
        <v>59.450888319996992</v>
      </c>
      <c r="Z49" s="7">
        <v>-8.4508883199969915</v>
      </c>
      <c r="AA49" s="7">
        <v>-8.5015162021001487</v>
      </c>
      <c r="AB49" s="7">
        <v>5.9551591621560358E-3</v>
      </c>
      <c r="AC49" s="7">
        <v>-2.3572262374037543</v>
      </c>
      <c r="AD49" s="7">
        <v>1.752008986779099E-3</v>
      </c>
      <c r="AE49" s="7">
        <v>-1.907948933309944</v>
      </c>
      <c r="AF49" s="7">
        <v>-2.0968235904648691</v>
      </c>
      <c r="AG49" s="7">
        <v>1.5353261013230233</v>
      </c>
      <c r="AH49" s="7">
        <v>-8.5015162021001469</v>
      </c>
    </row>
    <row r="50" spans="24:34" x14ac:dyDescent="0.25">
      <c r="X50">
        <v>49.6</v>
      </c>
      <c r="Y50" s="7">
        <v>58.296443425081719</v>
      </c>
      <c r="Z50" s="7">
        <v>-8.6964434250817177</v>
      </c>
      <c r="AA50" s="7">
        <v>-8.7582597330872431</v>
      </c>
      <c r="AB50" s="7">
        <v>7.0580583231612719E-3</v>
      </c>
      <c r="AC50" s="7">
        <v>-2.4270662993165439</v>
      </c>
      <c r="AD50" s="7">
        <v>2.2037943542402021E-3</v>
      </c>
      <c r="AE50" s="7">
        <v>-1.8986487576703672</v>
      </c>
      <c r="AF50" s="7">
        <v>-2.0777253725740179</v>
      </c>
      <c r="AG50" s="7">
        <v>1.5579044576983994</v>
      </c>
      <c r="AH50" s="7">
        <v>-8.7582597330872431</v>
      </c>
    </row>
    <row r="51" spans="24:34" x14ac:dyDescent="0.25">
      <c r="X51">
        <v>49.1</v>
      </c>
      <c r="Y51" s="7">
        <v>57.180172304291204</v>
      </c>
      <c r="Z51" s="7">
        <v>-8.080172304291203</v>
      </c>
      <c r="AA51" s="7">
        <v>-8.2115131168993543</v>
      </c>
      <c r="AB51" s="7">
        <v>1.5994715071190491E-2</v>
      </c>
      <c r="AC51" s="7">
        <v>-2.2652899498390768</v>
      </c>
      <c r="AD51" s="7">
        <v>4.3900864499851261E-3</v>
      </c>
      <c r="AE51" s="7">
        <v>-1.8895099603334302</v>
      </c>
      <c r="AF51" s="7">
        <v>-2.0649905484968976</v>
      </c>
      <c r="AG51" s="7">
        <v>1.5050880206283872</v>
      </c>
      <c r="AH51" s="7">
        <v>-8.2115131168993525</v>
      </c>
    </row>
    <row r="52" spans="24:34" x14ac:dyDescent="0.25">
      <c r="X52">
        <v>48.7</v>
      </c>
      <c r="Y52" s="7">
        <v>57.352027806280105</v>
      </c>
      <c r="Z52" s="7">
        <v>-8.6520278062801026</v>
      </c>
      <c r="AA52" s="7">
        <v>-8.7105149636969372</v>
      </c>
      <c r="AB52" s="7">
        <v>6.7145464602943921E-3</v>
      </c>
      <c r="AC52" s="7">
        <v>-2.4142528936760117</v>
      </c>
      <c r="AD52" s="7">
        <v>2.0737410664340033E-3</v>
      </c>
      <c r="AE52" s="7">
        <v>-1.8805262984826756</v>
      </c>
      <c r="AF52" s="7">
        <v>-2.0609363458554926</v>
      </c>
      <c r="AG52" s="7">
        <v>1.5537866306787467</v>
      </c>
      <c r="AH52" s="7">
        <v>-8.7105149636969355</v>
      </c>
    </row>
    <row r="53" spans="24:34" x14ac:dyDescent="0.25">
      <c r="X53">
        <v>48.2</v>
      </c>
      <c r="Y53" s="7">
        <v>56.767208299554213</v>
      </c>
      <c r="Z53" s="7">
        <v>-8.5672082995542098</v>
      </c>
      <c r="AA53" s="7">
        <v>-8.6259556337860346</v>
      </c>
      <c r="AB53" s="7">
        <v>6.8105305343472283E-3</v>
      </c>
      <c r="AC53" s="7">
        <v>-2.3907004591887699</v>
      </c>
      <c r="AD53" s="7">
        <v>2.0627451144040057E-3</v>
      </c>
      <c r="AE53" s="7">
        <v>-1.8805262984826756</v>
      </c>
      <c r="AF53" s="7">
        <v>-2.0569072831551796</v>
      </c>
      <c r="AG53" s="7">
        <v>1.5461890114694161</v>
      </c>
      <c r="AH53" s="7">
        <v>-8.6259556337860346</v>
      </c>
    </row>
    <row r="54" spans="24:34" x14ac:dyDescent="0.25">
      <c r="X54">
        <v>76.2</v>
      </c>
      <c r="Y54" s="7">
        <v>78.648588573422259</v>
      </c>
      <c r="Z54" s="7">
        <v>-2.4485885734222563</v>
      </c>
      <c r="AA54" s="7">
        <v>-2.4618086594724105</v>
      </c>
      <c r="AB54" s="7">
        <v>5.3700704964571638E-3</v>
      </c>
      <c r="AC54" s="7">
        <v>-0.68278968023243425</v>
      </c>
      <c r="AD54" s="7">
        <v>1.3247647375481031E-4</v>
      </c>
      <c r="AE54" s="7">
        <v>-1.8630011940066851</v>
      </c>
      <c r="AF54" s="7">
        <v>-2.0207918185359195</v>
      </c>
      <c r="AG54" s="7">
        <v>0.82631088594574031</v>
      </c>
      <c r="AH54" s="7">
        <v>-2.4618086594724122</v>
      </c>
    </row>
    <row r="55" spans="24:34" x14ac:dyDescent="0.25">
      <c r="X55">
        <v>76</v>
      </c>
      <c r="Y55" s="7">
        <v>78.642020409578208</v>
      </c>
      <c r="Z55" s="7">
        <v>-2.6420204095782083</v>
      </c>
      <c r="AA55" s="7">
        <v>-2.6554782167194446</v>
      </c>
      <c r="AB55" s="7">
        <v>5.0679410798793231E-3</v>
      </c>
      <c r="AC55" s="7">
        <v>-0.73661633848085117</v>
      </c>
      <c r="AD55" s="7">
        <v>1.4546791900893228E-4</v>
      </c>
      <c r="AE55" s="7">
        <v>-1.8544489690938102</v>
      </c>
      <c r="AF55" s="7">
        <v>-2.0183447585116223</v>
      </c>
      <c r="AG55" s="7">
        <v>0.85826356003319348</v>
      </c>
      <c r="AH55" s="7">
        <v>-2.6554782167194455</v>
      </c>
    </row>
    <row r="56" spans="24:34" x14ac:dyDescent="0.25">
      <c r="X56">
        <v>75.900000000000006</v>
      </c>
      <c r="Y56" s="7">
        <v>80.487657713527653</v>
      </c>
      <c r="Z56" s="7">
        <v>-4.5876577135276477</v>
      </c>
      <c r="AA56" s="7">
        <v>-4.6092412278284485</v>
      </c>
      <c r="AB56" s="7">
        <v>4.6826610355054652E-3</v>
      </c>
      <c r="AC56" s="7">
        <v>-1.2788279348694824</v>
      </c>
      <c r="AD56" s="7">
        <v>4.0495035107227483E-4</v>
      </c>
      <c r="AE56" s="7">
        <v>-1.8544489690938102</v>
      </c>
      <c r="AF56" s="7">
        <v>-2.0151589528139895</v>
      </c>
      <c r="AG56" s="7">
        <v>1.1308527467665639</v>
      </c>
      <c r="AH56" s="7">
        <v>-4.6092412278284458</v>
      </c>
    </row>
    <row r="57" spans="24:34" x14ac:dyDescent="0.25">
      <c r="X57">
        <v>75.7</v>
      </c>
      <c r="Y57" s="7">
        <v>78.643766298402426</v>
      </c>
      <c r="Z57" s="7">
        <v>-2.9437662984024229</v>
      </c>
      <c r="AA57" s="7">
        <v>-2.97734288689756</v>
      </c>
      <c r="AB57" s="7">
        <v>1.1277367025108816E-2</v>
      </c>
      <c r="AC57" s="7">
        <v>-0.82331870615128722</v>
      </c>
      <c r="AD57" s="7">
        <v>4.0692615416451758E-4</v>
      </c>
      <c r="AE57" s="7">
        <v>-1.8544489690938102</v>
      </c>
      <c r="AF57" s="7">
        <v>-2.0084755090492501</v>
      </c>
      <c r="AG57" s="7">
        <v>0.90736911240756213</v>
      </c>
      <c r="AH57" s="7">
        <v>-2.977342886897564</v>
      </c>
    </row>
    <row r="58" spans="24:34" x14ac:dyDescent="0.25">
      <c r="X58">
        <v>75.5</v>
      </c>
      <c r="Y58" s="7">
        <v>77.650934869903935</v>
      </c>
      <c r="Z58" s="7">
        <v>-2.150934869903935</v>
      </c>
      <c r="AA58" s="7">
        <v>-2.1594994563999421</v>
      </c>
      <c r="AB58" s="7">
        <v>3.9660053956568943E-3</v>
      </c>
      <c r="AC58" s="7">
        <v>-0.59936595603501652</v>
      </c>
      <c r="AD58" s="7">
        <v>7.5285212647668579E-5</v>
      </c>
      <c r="AE58" s="7">
        <v>-1.8295749434197282</v>
      </c>
      <c r="AF58" s="7">
        <v>-1.9943607313416341</v>
      </c>
      <c r="AG58" s="7">
        <v>0.77418728744084686</v>
      </c>
      <c r="AH58" s="7">
        <v>-2.1594994563999355</v>
      </c>
    </row>
    <row r="59" spans="24:34" x14ac:dyDescent="0.25">
      <c r="X59">
        <v>75.599999999999994</v>
      </c>
      <c r="Y59" s="7">
        <v>77.877022341629498</v>
      </c>
      <c r="Z59" s="7">
        <v>-2.2770223416295039</v>
      </c>
      <c r="AA59" s="7">
        <v>-2.2845626041659699</v>
      </c>
      <c r="AB59" s="7">
        <v>3.3005278659115865E-3</v>
      </c>
      <c r="AC59" s="7">
        <v>-0.63428883885306364</v>
      </c>
      <c r="AD59" s="7">
        <v>7.0119645784482066E-5</v>
      </c>
      <c r="AE59" s="7">
        <v>-1.8215296776288319</v>
      </c>
      <c r="AF59" s="7">
        <v>-1.9853153856280548</v>
      </c>
      <c r="AG59" s="7">
        <v>0.79642252533003088</v>
      </c>
      <c r="AH59" s="7">
        <v>-2.2845626041659735</v>
      </c>
    </row>
    <row r="60" spans="24:34" x14ac:dyDescent="0.25">
      <c r="X60">
        <v>75.400000000000006</v>
      </c>
      <c r="Y60" s="7">
        <v>78.030724124546182</v>
      </c>
      <c r="Z60" s="7">
        <v>-2.6307241245461768</v>
      </c>
      <c r="AA60" s="7">
        <v>-2.6619985427781643</v>
      </c>
      <c r="AB60" s="7">
        <v>1.1748473084944137E-2</v>
      </c>
      <c r="AC60" s="7">
        <v>-0.73594176867540551</v>
      </c>
      <c r="AD60" s="7">
        <v>3.3888101223818889E-4</v>
      </c>
      <c r="AE60" s="7">
        <v>-1.8215296776288319</v>
      </c>
      <c r="AF60" s="7">
        <v>-1.9465797823567685</v>
      </c>
      <c r="AG60" s="7">
        <v>0.85787048479091843</v>
      </c>
      <c r="AH60" s="7">
        <v>-2.6619985427781665</v>
      </c>
    </row>
    <row r="61" spans="24:34" x14ac:dyDescent="0.25">
      <c r="X61">
        <v>74.8</v>
      </c>
      <c r="Y61" s="7">
        <v>77.240203776292333</v>
      </c>
      <c r="Z61" s="7">
        <v>-2.4402037762923356</v>
      </c>
      <c r="AA61" s="7">
        <v>-2.4469828544779517</v>
      </c>
      <c r="AB61" s="7">
        <v>2.7703823805749605E-3</v>
      </c>
      <c r="AC61" s="7">
        <v>-0.67956406006873504</v>
      </c>
      <c r="AD61" s="7">
        <v>6.7523003468416578E-5</v>
      </c>
      <c r="AE61" s="7">
        <v>-1.8215296776288319</v>
      </c>
      <c r="AF61" s="7">
        <v>-1.9103292037941246</v>
      </c>
      <c r="AG61" s="7">
        <v>0.82435675533638653</v>
      </c>
      <c r="AH61" s="7">
        <v>-2.4469828544779504</v>
      </c>
    </row>
    <row r="62" spans="24:34" x14ac:dyDescent="0.25">
      <c r="X62">
        <v>75.2</v>
      </c>
      <c r="Y62" s="7">
        <v>77.086604362934182</v>
      </c>
      <c r="Z62" s="7">
        <v>-1.8866043629341789</v>
      </c>
      <c r="AA62" s="7">
        <v>-1.8918238974231087</v>
      </c>
      <c r="AB62" s="7">
        <v>2.7589959594257352E-3</v>
      </c>
      <c r="AC62" s="7">
        <v>-0.52539104060649322</v>
      </c>
      <c r="AD62" s="7">
        <v>4.01941326405133E-5</v>
      </c>
      <c r="AE62" s="7">
        <v>-1.7980761038936304</v>
      </c>
      <c r="AF62" s="7">
        <v>-1.892758764650303</v>
      </c>
      <c r="AG62" s="7">
        <v>0.72483863073548527</v>
      </c>
      <c r="AH62" s="7">
        <v>-1.8918238974231143</v>
      </c>
    </row>
    <row r="63" spans="24:34" x14ac:dyDescent="0.25">
      <c r="X63">
        <v>74.900000000000006</v>
      </c>
      <c r="Y63" s="7">
        <v>76.920439458330847</v>
      </c>
      <c r="Z63" s="7">
        <v>-2.0204394583308414</v>
      </c>
      <c r="AA63" s="7">
        <v>-2.0275751593391931</v>
      </c>
      <c r="AB63" s="7">
        <v>3.5193274959410478E-3</v>
      </c>
      <c r="AC63" s="7">
        <v>-0.56287672829393809</v>
      </c>
      <c r="AD63" s="7">
        <v>5.8893015071160791E-5</v>
      </c>
      <c r="AE63" s="7">
        <v>-1.7980761038936304</v>
      </c>
      <c r="AF63" s="7">
        <v>-1.8922120621598761</v>
      </c>
      <c r="AG63" s="7">
        <v>0.75025111015841761</v>
      </c>
      <c r="AH63" s="7">
        <v>-2.0275751593391909</v>
      </c>
    </row>
    <row r="64" spans="24:34" x14ac:dyDescent="0.25">
      <c r="X64">
        <v>74.7</v>
      </c>
      <c r="Y64" s="7">
        <v>79.064503025461576</v>
      </c>
      <c r="Z64" s="7">
        <v>-4.3645030254615733</v>
      </c>
      <c r="AA64" s="7">
        <v>-4.3809783290764557</v>
      </c>
      <c r="AB64" s="7">
        <v>3.7606448554051326E-3</v>
      </c>
      <c r="AC64" s="7">
        <v>-1.2160595526956997</v>
      </c>
      <c r="AD64" s="7">
        <v>2.9380197726025406E-4</v>
      </c>
      <c r="AE64" s="7">
        <v>-1.7980761038936304</v>
      </c>
      <c r="AF64" s="7">
        <v>-1.8709790576043557</v>
      </c>
      <c r="AG64" s="7">
        <v>1.1027509023780935</v>
      </c>
      <c r="AH64" s="7">
        <v>-4.3809783290764566</v>
      </c>
    </row>
    <row r="65" spans="24:34" x14ac:dyDescent="0.25">
      <c r="X65">
        <v>74.099999999999994</v>
      </c>
      <c r="Y65" s="7">
        <v>76.795420473837794</v>
      </c>
      <c r="Z65" s="7">
        <v>-2.6954204738377996</v>
      </c>
      <c r="AA65" s="7">
        <v>-2.707416465185716</v>
      </c>
      <c r="AB65" s="7">
        <v>4.4307890943903741E-3</v>
      </c>
      <c r="AC65" s="7">
        <v>-0.75126418647432025</v>
      </c>
      <c r="AD65" s="7">
        <v>1.3220302488950474E-4</v>
      </c>
      <c r="AE65" s="7">
        <v>-1.7755718253255368</v>
      </c>
      <c r="AF65" s="7">
        <v>-1.8699799799407228</v>
      </c>
      <c r="AG65" s="7">
        <v>0.86675497487716802</v>
      </c>
      <c r="AH65" s="7">
        <v>-2.7074164651857173</v>
      </c>
    </row>
    <row r="66" spans="24:34" x14ac:dyDescent="0.25">
      <c r="X66">
        <v>74.099999999999994</v>
      </c>
      <c r="Y66" s="7">
        <v>76.995096746897815</v>
      </c>
      <c r="Z66" s="7">
        <v>-2.8950967468978206</v>
      </c>
      <c r="AA66" s="7">
        <v>-2.9078782999632011</v>
      </c>
      <c r="AB66" s="7">
        <v>4.3954910580482473E-3</v>
      </c>
      <c r="AC66" s="7">
        <v>-0.80690340053211995</v>
      </c>
      <c r="AD66" s="7">
        <v>1.512899350986986E-4</v>
      </c>
      <c r="AE66" s="7">
        <v>-1.7755718253255368</v>
      </c>
      <c r="AF66" s="7">
        <v>-1.8673124194259085</v>
      </c>
      <c r="AG66" s="7">
        <v>0.89827801961982789</v>
      </c>
      <c r="AH66" s="7">
        <v>-2.9078782999632016</v>
      </c>
    </row>
    <row r="67" spans="24:34" x14ac:dyDescent="0.25">
      <c r="X67">
        <v>74.599999999999994</v>
      </c>
      <c r="Y67" s="7">
        <v>75.034660448804431</v>
      </c>
      <c r="Z67" s="7">
        <v>-0.43466044880443633</v>
      </c>
      <c r="AA67" s="7">
        <v>-0.43596397672436638</v>
      </c>
      <c r="AB67" s="7">
        <v>2.9899899751596251E-3</v>
      </c>
      <c r="AC67" s="7">
        <v>-0.12106044236598147</v>
      </c>
      <c r="AD67" s="7">
        <v>2.3132423023533344E-6</v>
      </c>
      <c r="AE67" s="7">
        <v>-1.7610542000458449</v>
      </c>
      <c r="AF67" s="7">
        <v>-1.8561644760737943</v>
      </c>
      <c r="AG67" s="7">
        <v>0.34793741156417984</v>
      </c>
      <c r="AH67" s="7">
        <v>-0.43596397672437293</v>
      </c>
    </row>
    <row r="68" spans="24:34" x14ac:dyDescent="0.25">
      <c r="X68">
        <v>74.400000000000006</v>
      </c>
      <c r="Y68" s="7">
        <v>73.132961400757196</v>
      </c>
      <c r="Z68" s="7">
        <v>1.2670385992428095</v>
      </c>
      <c r="AA68" s="7">
        <v>1.2696856049028185</v>
      </c>
      <c r="AB68" s="7">
        <v>2.0847725214664763E-3</v>
      </c>
      <c r="AC68" s="7">
        <v>0.35273204189002294</v>
      </c>
      <c r="AD68" s="7">
        <v>1.3680477253262115E-5</v>
      </c>
      <c r="AE68" s="7">
        <v>-1.7610542000458449</v>
      </c>
      <c r="AF68" s="7">
        <v>-1.8491697888275669</v>
      </c>
      <c r="AG68" s="7">
        <v>0.59391248672680974</v>
      </c>
      <c r="AH68" s="7">
        <v>1.2696856049028125</v>
      </c>
    </row>
    <row r="69" spans="24:34" x14ac:dyDescent="0.25">
      <c r="X69">
        <v>74.400000000000006</v>
      </c>
      <c r="Y69" s="7">
        <v>73.087947135716405</v>
      </c>
      <c r="Z69" s="7">
        <v>1.3120528642836007</v>
      </c>
      <c r="AA69" s="7">
        <v>1.3147467561225881</v>
      </c>
      <c r="AB69" s="7">
        <v>2.0489815444963934E-3</v>
      </c>
      <c r="AC69" s="7">
        <v>0.36525705451797941</v>
      </c>
      <c r="AD69" s="7">
        <v>1.4416918559495004E-5</v>
      </c>
      <c r="AE69" s="7">
        <v>-1.7468985212689381</v>
      </c>
      <c r="AF69" s="7">
        <v>-1.8441721461622138</v>
      </c>
      <c r="AG69" s="7">
        <v>0.60436500106970081</v>
      </c>
      <c r="AH69" s="7">
        <v>1.3147467561225823</v>
      </c>
    </row>
    <row r="70" spans="24:34" x14ac:dyDescent="0.25">
      <c r="X70">
        <v>73.900000000000006</v>
      </c>
      <c r="Y70" s="7">
        <v>72.837379162649256</v>
      </c>
      <c r="Z70" s="7">
        <v>1.0626208373507495</v>
      </c>
      <c r="AA70" s="7">
        <v>1.0651537250132606</v>
      </c>
      <c r="AB70" s="7">
        <v>2.3779550341268031E-3</v>
      </c>
      <c r="AC70" s="7">
        <v>0.29586745838430628</v>
      </c>
      <c r="AD70" s="7">
        <v>1.0981923186204593E-5</v>
      </c>
      <c r="AE70" s="7">
        <v>-1.739949995904148</v>
      </c>
      <c r="AF70" s="7">
        <v>-1.8435096771059469</v>
      </c>
      <c r="AG70" s="7">
        <v>0.54393699854331135</v>
      </c>
      <c r="AH70" s="7">
        <v>1.0651537250132639</v>
      </c>
    </row>
    <row r="71" spans="24:34" x14ac:dyDescent="0.25">
      <c r="X71">
        <v>73.5</v>
      </c>
      <c r="Y71" s="7">
        <v>72.339860552967764</v>
      </c>
      <c r="Z71" s="7">
        <v>1.1601394470322361</v>
      </c>
      <c r="AA71" s="7">
        <v>1.162430420355534</v>
      </c>
      <c r="AB71" s="7">
        <v>1.9708477025229183E-3</v>
      </c>
      <c r="AC71" s="7">
        <v>0.32295385437503926</v>
      </c>
      <c r="AD71" s="7">
        <v>1.0840197169157376E-5</v>
      </c>
      <c r="AE71" s="7">
        <v>-1.7330844772440359</v>
      </c>
      <c r="AF71" s="7">
        <v>-1.8382247177222772</v>
      </c>
      <c r="AG71" s="7">
        <v>0.5682902905866325</v>
      </c>
      <c r="AH71" s="7">
        <v>1.1624304203555365</v>
      </c>
    </row>
    <row r="72" spans="24:34" x14ac:dyDescent="0.25">
      <c r="X72">
        <v>73.3</v>
      </c>
      <c r="Y72" s="7">
        <v>70.406605654984787</v>
      </c>
      <c r="Z72" s="7">
        <v>2.89339434501521</v>
      </c>
      <c r="AA72" s="7">
        <v>2.9112122003268013</v>
      </c>
      <c r="AB72" s="7">
        <v>6.1204247871697731E-3</v>
      </c>
      <c r="AC72" s="7">
        <v>0.80712841557163273</v>
      </c>
      <c r="AD72" s="7">
        <v>2.111443541448268E-4</v>
      </c>
      <c r="AE72" s="7">
        <v>-1.7262996894247766</v>
      </c>
      <c r="AF72" s="7">
        <v>-1.8355579541450546</v>
      </c>
      <c r="AG72" s="7">
        <v>0.89840325888302119</v>
      </c>
      <c r="AH72" s="7">
        <v>2.9112122003268013</v>
      </c>
    </row>
    <row r="73" spans="24:34" x14ac:dyDescent="0.25">
      <c r="X73">
        <v>73.2</v>
      </c>
      <c r="Y73" s="7">
        <v>72.543526489894958</v>
      </c>
      <c r="Z73" s="7">
        <v>0.65647351010504451</v>
      </c>
      <c r="AA73" s="7">
        <v>0.66185870465299956</v>
      </c>
      <c r="AB73" s="7">
        <v>8.1364715914444396E-3</v>
      </c>
      <c r="AC73" s="7">
        <v>0.18331294617480129</v>
      </c>
      <c r="AD73" s="7">
        <v>1.4508311283526362E-5</v>
      </c>
      <c r="AE73" s="7">
        <v>-1.7262996894247766</v>
      </c>
      <c r="AF73" s="7">
        <v>-1.8155622442212729</v>
      </c>
      <c r="AG73" s="7">
        <v>0.42815061155486078</v>
      </c>
      <c r="AH73" s="7">
        <v>0.66185870465300389</v>
      </c>
    </row>
    <row r="74" spans="24:34" x14ac:dyDescent="0.25">
      <c r="X74">
        <v>73.5</v>
      </c>
      <c r="Y74" s="7">
        <v>70.842956268558183</v>
      </c>
      <c r="Z74" s="7">
        <v>2.6570437314418172</v>
      </c>
      <c r="AA74" s="7">
        <v>2.6954932827666909</v>
      </c>
      <c r="AB74" s="7">
        <v>1.4264384025993589E-2</v>
      </c>
      <c r="AC74" s="7">
        <v>0.74425261612523375</v>
      </c>
      <c r="AD74" s="7">
        <v>4.2187103923220612E-4</v>
      </c>
      <c r="AE74" s="7">
        <v>-1.7129636683890181</v>
      </c>
      <c r="AF74" s="7">
        <v>-1.8147240912136082</v>
      </c>
      <c r="AG74" s="7">
        <v>0.86270076858968525</v>
      </c>
      <c r="AH74" s="7">
        <v>2.6954932827666873</v>
      </c>
    </row>
    <row r="75" spans="24:34" x14ac:dyDescent="0.25">
      <c r="X75">
        <v>72.900000000000006</v>
      </c>
      <c r="Y75" s="7">
        <v>70.805021889954475</v>
      </c>
      <c r="Z75" s="7">
        <v>2.0949781100455311</v>
      </c>
      <c r="AA75" s="7">
        <v>2.0994873712464255</v>
      </c>
      <c r="AB75" s="7">
        <v>2.1477915336156131E-3</v>
      </c>
      <c r="AC75" s="7">
        <v>0.58324130070937363</v>
      </c>
      <c r="AD75" s="7">
        <v>3.8536195979047449E-5</v>
      </c>
      <c r="AE75" s="7">
        <v>-1.7129636683890181</v>
      </c>
      <c r="AF75" s="7">
        <v>-1.8114347989013382</v>
      </c>
      <c r="AG75" s="7">
        <v>0.76370236395429181</v>
      </c>
      <c r="AH75" s="7">
        <v>2.0994873712464273</v>
      </c>
    </row>
    <row r="76" spans="24:34" x14ac:dyDescent="0.25">
      <c r="X76">
        <v>73</v>
      </c>
      <c r="Y76" s="7">
        <v>69.240271254490409</v>
      </c>
      <c r="Z76" s="7">
        <v>3.7597287455095909</v>
      </c>
      <c r="AA76" s="7">
        <v>3.8384733735623087</v>
      </c>
      <c r="AB76" s="7">
        <v>2.0514569306401435E-2</v>
      </c>
      <c r="AC76" s="7">
        <v>1.0564754618288306</v>
      </c>
      <c r="AD76" s="7">
        <v>1.2303527687859363E-3</v>
      </c>
      <c r="AE76" s="7">
        <v>-1.6999255180307868</v>
      </c>
      <c r="AF76" s="7">
        <v>-1.8093881484033418</v>
      </c>
      <c r="AG76" s="7">
        <v>1.0278499218411365</v>
      </c>
      <c r="AH76" s="7">
        <v>3.8384733735623113</v>
      </c>
    </row>
    <row r="77" spans="24:34" x14ac:dyDescent="0.25">
      <c r="X77">
        <v>73</v>
      </c>
      <c r="Y77" s="7">
        <v>70.464208411974667</v>
      </c>
      <c r="Z77" s="7">
        <v>2.535791588025333</v>
      </c>
      <c r="AA77" s="7">
        <v>2.5413374972917069</v>
      </c>
      <c r="AB77" s="7">
        <v>2.1822797138438075E-3</v>
      </c>
      <c r="AC77" s="7">
        <v>0.70597584587130169</v>
      </c>
      <c r="AD77" s="7">
        <v>5.7370057760536637E-5</v>
      </c>
      <c r="AE77" s="7">
        <v>-1.6935133675401242</v>
      </c>
      <c r="AF77" s="7">
        <v>-1.782405130078095</v>
      </c>
      <c r="AG77" s="7">
        <v>0.84022368799701286</v>
      </c>
      <c r="AH77" s="7">
        <v>2.5413374972917033</v>
      </c>
    </row>
    <row r="78" spans="24:34" x14ac:dyDescent="0.25">
      <c r="X78">
        <v>72.7</v>
      </c>
      <c r="Y78" s="7">
        <v>70.293139684654406</v>
      </c>
      <c r="Z78" s="7">
        <v>2.4068603153455967</v>
      </c>
      <c r="AA78" s="7">
        <v>2.4127603700898845</v>
      </c>
      <c r="AB78" s="7">
        <v>2.4453546309158259E-3</v>
      </c>
      <c r="AC78" s="7">
        <v>0.67016914744757528</v>
      </c>
      <c r="AD78" s="7">
        <v>5.7945593416997468E-5</v>
      </c>
      <c r="AE78" s="7">
        <v>-1.6935133675401242</v>
      </c>
      <c r="AF78" s="7">
        <v>-1.7756700237436112</v>
      </c>
      <c r="AG78" s="7">
        <v>0.81863859391527305</v>
      </c>
      <c r="AH78" s="7">
        <v>2.4127603700898863</v>
      </c>
    </row>
    <row r="79" spans="24:34" x14ac:dyDescent="0.25">
      <c r="X79">
        <v>72.599999999999994</v>
      </c>
      <c r="Y79" s="7">
        <v>70.19982650036313</v>
      </c>
      <c r="Z79" s="7">
        <v>2.400173499636864</v>
      </c>
      <c r="AA79" s="7">
        <v>2.4056984664268271</v>
      </c>
      <c r="AB79" s="7">
        <v>2.2966164991456714E-3</v>
      </c>
      <c r="AC79" s="7">
        <v>0.66825744460324377</v>
      </c>
      <c r="AD79" s="7">
        <v>5.4102962438535773E-5</v>
      </c>
      <c r="AE79" s="7">
        <v>-1.6935133675401242</v>
      </c>
      <c r="AF79" s="7">
        <v>-1.7746933113825774</v>
      </c>
      <c r="AG79" s="7">
        <v>0.81747014905942816</v>
      </c>
      <c r="AH79" s="7">
        <v>2.4056984664268293</v>
      </c>
    </row>
    <row r="80" spans="24:34" x14ac:dyDescent="0.25">
      <c r="X80">
        <v>72.599999999999994</v>
      </c>
      <c r="Y80" s="7">
        <v>70.49282430976389</v>
      </c>
      <c r="Z80" s="7">
        <v>2.1071756902361045</v>
      </c>
      <c r="AA80" s="7">
        <v>2.1127623596435541</v>
      </c>
      <c r="AB80" s="7">
        <v>2.6442488346799025E-3</v>
      </c>
      <c r="AC80" s="7">
        <v>0.58678309155952924</v>
      </c>
      <c r="AD80" s="7">
        <v>4.804562046090623E-5</v>
      </c>
      <c r="AE80" s="7">
        <v>-1.6746834237964712</v>
      </c>
      <c r="AF80" s="7">
        <v>-1.7702635707155301</v>
      </c>
      <c r="AG80" s="7">
        <v>0.76601768358147526</v>
      </c>
      <c r="AH80" s="7">
        <v>2.1127623596435474</v>
      </c>
    </row>
    <row r="81" spans="24:34" x14ac:dyDescent="0.25">
      <c r="X81">
        <v>72</v>
      </c>
      <c r="Y81" s="7">
        <v>70.569479088862593</v>
      </c>
      <c r="Z81" s="7">
        <v>1.4305209111374069</v>
      </c>
      <c r="AA81" s="7">
        <v>1.4356748705300646</v>
      </c>
      <c r="AB81" s="7">
        <v>3.5899210179491299E-3</v>
      </c>
      <c r="AC81" s="7">
        <v>0.39854470768015715</v>
      </c>
      <c r="AD81" s="7">
        <v>3.0119466415506461E-5</v>
      </c>
      <c r="AE81" s="7">
        <v>-1.6746834237964712</v>
      </c>
      <c r="AF81" s="7">
        <v>-1.7688093546525816</v>
      </c>
      <c r="AG81" s="7">
        <v>0.63130397407283689</v>
      </c>
      <c r="AH81" s="7">
        <v>1.4356748705300642</v>
      </c>
    </row>
    <row r="82" spans="24:34" x14ac:dyDescent="0.25">
      <c r="X82">
        <v>82.7</v>
      </c>
      <c r="Y82" s="7">
        <v>89.135050397204893</v>
      </c>
      <c r="Z82" s="7">
        <v>-6.4350503972048898</v>
      </c>
      <c r="AA82" s="7">
        <v>-6.6170661058747271</v>
      </c>
      <c r="AB82" s="7">
        <v>2.7507010774494696E-2</v>
      </c>
      <c r="AC82" s="7">
        <v>-1.8147240912136082</v>
      </c>
      <c r="AD82" s="7">
        <v>4.9025781676576173E-3</v>
      </c>
      <c r="AE82" s="7">
        <v>-1.6746834237964712</v>
      </c>
      <c r="AF82" s="7">
        <v>-1.767652753581364</v>
      </c>
      <c r="AG82" s="7">
        <v>1.3471169552839903</v>
      </c>
      <c r="AH82" s="7">
        <v>-6.6170661058747298</v>
      </c>
    </row>
    <row r="83" spans="24:34" x14ac:dyDescent="0.25">
      <c r="X83">
        <v>82.5</v>
      </c>
      <c r="Y83" s="7">
        <v>88.462075809252781</v>
      </c>
      <c r="Z83" s="7">
        <v>-5.9620758092527808</v>
      </c>
      <c r="AA83" s="7">
        <v>-6.1586885311084671</v>
      </c>
      <c r="AB83" s="7">
        <v>3.192444639188495E-2</v>
      </c>
      <c r="AC83" s="7">
        <v>-1.6851740354664615</v>
      </c>
      <c r="AD83" s="7">
        <v>4.9289003598612441E-3</v>
      </c>
      <c r="AE83" s="7">
        <v>-1.6746834237964712</v>
      </c>
      <c r="AF83" s="7">
        <v>-1.7386479045139271</v>
      </c>
      <c r="AG83" s="7">
        <v>1.2981425328007943</v>
      </c>
      <c r="AH83" s="7">
        <v>-6.1586885311084698</v>
      </c>
    </row>
    <row r="84" spans="24:34" x14ac:dyDescent="0.25">
      <c r="X84">
        <v>82.3</v>
      </c>
      <c r="Y84" s="7">
        <v>88.244547077238238</v>
      </c>
      <c r="Z84" s="7">
        <v>-5.9445470772382407</v>
      </c>
      <c r="AA84" s="7">
        <v>-6.136916747098681</v>
      </c>
      <c r="AB84" s="7">
        <v>3.1346305936346283E-2</v>
      </c>
      <c r="AC84" s="7">
        <v>-1.6797180651103494</v>
      </c>
      <c r="AD84" s="7">
        <v>4.805482654308019E-3</v>
      </c>
      <c r="AE84" s="7">
        <v>-1.6504653896281696</v>
      </c>
      <c r="AF84" s="7">
        <v>-1.733178058511591</v>
      </c>
      <c r="AG84" s="7">
        <v>1.2960393763733991</v>
      </c>
      <c r="AH84" s="7">
        <v>-6.1369167470986827</v>
      </c>
    </row>
    <row r="85" spans="24:34" x14ac:dyDescent="0.25">
      <c r="X85">
        <v>82</v>
      </c>
      <c r="Y85" s="7">
        <v>87.529948071843776</v>
      </c>
      <c r="Z85" s="7">
        <v>-5.5299480718437763</v>
      </c>
      <c r="AA85" s="7">
        <v>-5.692066969378871</v>
      </c>
      <c r="AB85" s="7">
        <v>2.8481551325245859E-2</v>
      </c>
      <c r="AC85" s="7">
        <v>-1.5602615956728967</v>
      </c>
      <c r="AD85" s="7">
        <v>3.756244257504949E-3</v>
      </c>
      <c r="AE85" s="7">
        <v>-1.6504653896281696</v>
      </c>
      <c r="AF85" s="7">
        <v>-1.7325769452384523</v>
      </c>
      <c r="AG85" s="7">
        <v>1.2491043173702094</v>
      </c>
      <c r="AH85" s="7">
        <v>-5.6920669693788772</v>
      </c>
    </row>
    <row r="86" spans="24:34" x14ac:dyDescent="0.25">
      <c r="X86">
        <v>81.900000000000006</v>
      </c>
      <c r="Y86" s="7">
        <v>86.280480051559465</v>
      </c>
      <c r="Z86" s="7">
        <v>-4.3804800515594593</v>
      </c>
      <c r="AA86" s="7">
        <v>-4.4609902902493559</v>
      </c>
      <c r="AB86" s="7">
        <v>1.8047615765018815E-2</v>
      </c>
      <c r="AC86" s="7">
        <v>-1.2293580353521656</v>
      </c>
      <c r="AD86" s="7">
        <v>1.4619501856208471E-3</v>
      </c>
      <c r="AE86" s="7">
        <v>-1.6387108222805178</v>
      </c>
      <c r="AF86" s="7">
        <v>-1.719048608811051</v>
      </c>
      <c r="AG86" s="7">
        <v>1.1087641928526397</v>
      </c>
      <c r="AH86" s="7">
        <v>-4.4609902902493594</v>
      </c>
    </row>
    <row r="87" spans="24:34" x14ac:dyDescent="0.25">
      <c r="X87">
        <v>81.7</v>
      </c>
      <c r="Y87" s="7">
        <v>85.096303755591634</v>
      </c>
      <c r="Z87" s="7">
        <v>-3.3963037555916316</v>
      </c>
      <c r="AA87" s="7">
        <v>-3.4382458629443278</v>
      </c>
      <c r="AB87" s="7">
        <v>1.2198693468880077E-2</v>
      </c>
      <c r="AC87" s="7">
        <v>-0.95032820504586235</v>
      </c>
      <c r="AD87" s="7">
        <v>5.8699899703738617E-4</v>
      </c>
      <c r="AE87" s="7">
        <v>-1.6387108222805178</v>
      </c>
      <c r="AF87" s="7">
        <v>-1.7080625350452927</v>
      </c>
      <c r="AG87" s="7">
        <v>0.97484778557775997</v>
      </c>
      <c r="AH87" s="7">
        <v>-3.4382458629443344</v>
      </c>
    </row>
    <row r="88" spans="24:34" x14ac:dyDescent="0.25">
      <c r="X88">
        <v>81.3</v>
      </c>
      <c r="Y88" s="7">
        <v>85.590632876564314</v>
      </c>
      <c r="Z88" s="7">
        <v>-4.2906328765643167</v>
      </c>
      <c r="AA88" s="7">
        <v>-4.3628812887925363</v>
      </c>
      <c r="AB88" s="7">
        <v>1.655979327556133E-2</v>
      </c>
      <c r="AC88" s="7">
        <v>-1.2032317077583261</v>
      </c>
      <c r="AD88" s="7">
        <v>1.2830745362342958E-3</v>
      </c>
      <c r="AE88" s="7">
        <v>-1.6271784104016083</v>
      </c>
      <c r="AF88" s="7">
        <v>-1.6851740354664615</v>
      </c>
      <c r="AG88" s="7">
        <v>1.0969191892561303</v>
      </c>
      <c r="AH88" s="7">
        <v>-4.3628812887925355</v>
      </c>
    </row>
    <row r="89" spans="24:34" x14ac:dyDescent="0.25">
      <c r="X89">
        <v>81.3</v>
      </c>
      <c r="Y89" s="7">
        <v>81.864437512339919</v>
      </c>
      <c r="Z89" s="7">
        <v>-0.56443751233992145</v>
      </c>
      <c r="AA89" s="7">
        <v>-0.56823150106662013</v>
      </c>
      <c r="AB89" s="7">
        <v>6.6768363238924426E-3</v>
      </c>
      <c r="AC89" s="7">
        <v>-0.15749707020362619</v>
      </c>
      <c r="AD89" s="7">
        <v>8.7754930125616563E-6</v>
      </c>
      <c r="AE89" s="7">
        <v>-1.6271784104016083</v>
      </c>
      <c r="AF89" s="7">
        <v>-1.6811197280319459</v>
      </c>
      <c r="AG89" s="7">
        <v>0.3968590054460478</v>
      </c>
      <c r="AH89" s="7">
        <v>-0.56823150106662301</v>
      </c>
    </row>
    <row r="90" spans="24:34" x14ac:dyDescent="0.25">
      <c r="X90">
        <v>81.2</v>
      </c>
      <c r="Y90" s="7">
        <v>85.402704196000087</v>
      </c>
      <c r="Z90" s="7">
        <v>-4.2027041960000844</v>
      </c>
      <c r="AA90" s="7">
        <v>-4.2560159289458994</v>
      </c>
      <c r="AB90" s="7">
        <v>1.2526206159906021E-2</v>
      </c>
      <c r="AC90" s="7">
        <v>-1.1761641179220628</v>
      </c>
      <c r="AD90" s="7">
        <v>9.2358363108564832E-4</v>
      </c>
      <c r="AE90" s="7">
        <v>-1.6158584342289828</v>
      </c>
      <c r="AF90" s="7">
        <v>-1.6797180651103494</v>
      </c>
      <c r="AG90" s="7">
        <v>1.084511004057618</v>
      </c>
      <c r="AH90" s="7">
        <v>-4.2560159289459047</v>
      </c>
    </row>
    <row r="91" spans="24:34" x14ac:dyDescent="0.25">
      <c r="X91">
        <v>81</v>
      </c>
      <c r="Y91" s="7">
        <v>82.746845619439824</v>
      </c>
      <c r="Z91" s="7">
        <v>-1.7468456194398243</v>
      </c>
      <c r="AA91" s="7">
        <v>-1.7637330527260957</v>
      </c>
      <c r="AB91" s="7">
        <v>9.5748238431959815E-3</v>
      </c>
      <c r="AC91" s="7">
        <v>-0.48814133125453008</v>
      </c>
      <c r="AD91" s="7">
        <v>1.2124021077177246E-4</v>
      </c>
      <c r="AE91" s="7">
        <v>-1.6158584342289828</v>
      </c>
      <c r="AF91" s="7">
        <v>-1.6795795320060671</v>
      </c>
      <c r="AG91" s="7">
        <v>0.69867111809100146</v>
      </c>
      <c r="AH91" s="7">
        <v>-1.763733052726099</v>
      </c>
    </row>
    <row r="92" spans="24:34" x14ac:dyDescent="0.25">
      <c r="X92">
        <v>86</v>
      </c>
      <c r="Y92" s="7">
        <v>81.324619199871734</v>
      </c>
      <c r="Z92" s="7">
        <v>4.6753808001282664</v>
      </c>
      <c r="AA92" s="7">
        <v>4.7738821113853618</v>
      </c>
      <c r="AB92" s="7">
        <v>2.0633377397856881E-2</v>
      </c>
      <c r="AC92" s="7">
        <v>1.3138513491231574</v>
      </c>
      <c r="AD92" s="7">
        <v>1.9140967444918079E-3</v>
      </c>
      <c r="AE92" s="7">
        <v>-1.6158584342289828</v>
      </c>
      <c r="AF92" s="7">
        <v>-1.6668007559812019</v>
      </c>
      <c r="AG92" s="7">
        <v>1.1462335491177866</v>
      </c>
      <c r="AH92" s="7">
        <v>4.7738821113853582</v>
      </c>
    </row>
    <row r="93" spans="24:34" x14ac:dyDescent="0.25">
      <c r="X93">
        <v>83</v>
      </c>
      <c r="Y93" s="7">
        <v>82.636017164095577</v>
      </c>
      <c r="Z93" s="7">
        <v>0.36398283590442304</v>
      </c>
      <c r="AA93" s="7">
        <v>0.37114433433123395</v>
      </c>
      <c r="AB93" s="7">
        <v>1.9295723427148637E-2</v>
      </c>
      <c r="AC93" s="7">
        <v>0.10221479491494798</v>
      </c>
      <c r="AD93" s="7">
        <v>1.0819244085116491E-5</v>
      </c>
      <c r="AE93" s="7">
        <v>-1.6158584342289828</v>
      </c>
      <c r="AF93" s="7">
        <v>-1.6369154346861412</v>
      </c>
      <c r="AG93" s="7">
        <v>0.31971048608850472</v>
      </c>
      <c r="AH93" s="7">
        <v>0.37114433433123167</v>
      </c>
    </row>
    <row r="94" spans="24:34" x14ac:dyDescent="0.25">
      <c r="X94">
        <v>79.900000000000006</v>
      </c>
      <c r="Y94" s="7">
        <v>82.097818226073429</v>
      </c>
      <c r="Z94" s="7">
        <v>-2.1978182260734229</v>
      </c>
      <c r="AA94" s="7">
        <v>-2.2194817454965801</v>
      </c>
      <c r="AB94" s="7">
        <v>9.7606206796316975E-3</v>
      </c>
      <c r="AC94" s="7">
        <v>-0.61421945141925205</v>
      </c>
      <c r="AD94" s="7">
        <v>1.9571800168888452E-4</v>
      </c>
      <c r="AE94" s="7">
        <v>-1.5938200328066188</v>
      </c>
      <c r="AF94" s="7">
        <v>-1.6285063637070087</v>
      </c>
      <c r="AG94" s="7">
        <v>0.78372153946363632</v>
      </c>
      <c r="AH94" s="7">
        <v>-2.2194817454965818</v>
      </c>
    </row>
    <row r="95" spans="24:34" x14ac:dyDescent="0.25">
      <c r="X95">
        <v>79.900000000000006</v>
      </c>
      <c r="Y95" s="7">
        <v>83.768733807675986</v>
      </c>
      <c r="Z95" s="7">
        <v>-3.8687338076759801</v>
      </c>
      <c r="AA95" s="7">
        <v>-3.9039158085087706</v>
      </c>
      <c r="AB95" s="7">
        <v>9.0119773474914497E-3</v>
      </c>
      <c r="AC95" s="7">
        <v>-1.0807781043682108</v>
      </c>
      <c r="AD95" s="7">
        <v>5.590764003658449E-4</v>
      </c>
      <c r="AE95" s="7">
        <v>-1.5884297017318656</v>
      </c>
      <c r="AF95" s="7">
        <v>-1.6081667438854106</v>
      </c>
      <c r="AG95" s="7">
        <v>1.0396047827747863</v>
      </c>
      <c r="AH95" s="7">
        <v>-3.9039158085087751</v>
      </c>
    </row>
    <row r="96" spans="24:34" x14ac:dyDescent="0.25">
      <c r="X96">
        <v>81.400000000000006</v>
      </c>
      <c r="Y96" s="7">
        <v>82.358612757398717</v>
      </c>
      <c r="Z96" s="7">
        <v>-0.95861275739871132</v>
      </c>
      <c r="AA96" s="7">
        <v>-0.9730287817366019</v>
      </c>
      <c r="AB96" s="7">
        <v>1.4815619649158023E-2</v>
      </c>
      <c r="AC96" s="7">
        <v>-0.26858783424559107</v>
      </c>
      <c r="AD96" s="7">
        <v>5.7098063087217465E-5</v>
      </c>
      <c r="AE96" s="7">
        <v>-1.5884297017318656</v>
      </c>
      <c r="AF96" s="7">
        <v>-1.5803189745190624</v>
      </c>
      <c r="AG96" s="7">
        <v>0.5182546036897222</v>
      </c>
      <c r="AH96" s="7">
        <v>-0.97302878173660445</v>
      </c>
    </row>
    <row r="97" spans="24:34" x14ac:dyDescent="0.25">
      <c r="X97">
        <v>81.099999999999994</v>
      </c>
      <c r="Y97" s="7">
        <v>78.234243174500534</v>
      </c>
      <c r="Z97" s="7">
        <v>2.8657568254994601</v>
      </c>
      <c r="AA97" s="7">
        <v>2.8862652064384662</v>
      </c>
      <c r="AB97" s="7">
        <v>7.1055081470865538E-3</v>
      </c>
      <c r="AC97" s="7">
        <v>0.79981524261897985</v>
      </c>
      <c r="AD97" s="7">
        <v>2.4094493008806932E-4</v>
      </c>
      <c r="AE97" s="7">
        <v>-1.5777854040319945</v>
      </c>
      <c r="AF97" s="7">
        <v>-1.5785485511020705</v>
      </c>
      <c r="AG97" s="7">
        <v>0.89432390252021099</v>
      </c>
      <c r="AH97" s="7">
        <v>2.8862652064384609</v>
      </c>
    </row>
    <row r="98" spans="24:34" x14ac:dyDescent="0.25">
      <c r="X98">
        <v>88</v>
      </c>
      <c r="Y98" s="7">
        <v>82.748721372661763</v>
      </c>
      <c r="Z98" s="7">
        <v>5.2512786273382375</v>
      </c>
      <c r="AA98" s="7">
        <v>5.3240823473060033</v>
      </c>
      <c r="AB98" s="7">
        <v>1.3674416588353978E-2</v>
      </c>
      <c r="AC98" s="7">
        <v>1.4704721542534949</v>
      </c>
      <c r="AD98" s="7">
        <v>1.5777875222907766E-3</v>
      </c>
      <c r="AE98" s="7">
        <v>-1.5725296242490356</v>
      </c>
      <c r="AF98" s="7">
        <v>-1.5715933327772247</v>
      </c>
      <c r="AG98" s="7">
        <v>1.2126302627979786</v>
      </c>
      <c r="AH98" s="7">
        <v>5.3240823473060015</v>
      </c>
    </row>
    <row r="99" spans="24:34" x14ac:dyDescent="0.25">
      <c r="X99">
        <v>88</v>
      </c>
      <c r="Y99" s="7">
        <v>80.995334957653156</v>
      </c>
      <c r="Z99" s="7">
        <v>7.0046650423468435</v>
      </c>
      <c r="AA99" s="7">
        <v>7.1252161626178463</v>
      </c>
      <c r="AB99" s="7">
        <v>1.6918942179393E-2</v>
      </c>
      <c r="AC99" s="7">
        <v>1.9646925584740611</v>
      </c>
      <c r="AD99" s="7">
        <v>3.4963868450355539E-3</v>
      </c>
      <c r="AE99" s="7">
        <v>-1.5725296242490356</v>
      </c>
      <c r="AF99" s="7">
        <v>-1.5679866755780101</v>
      </c>
      <c r="AG99" s="7">
        <v>1.4016749118372851</v>
      </c>
      <c r="AH99" s="7">
        <v>7.1252161626178516</v>
      </c>
    </row>
    <row r="100" spans="24:34" x14ac:dyDescent="0.25">
      <c r="X100">
        <v>84</v>
      </c>
      <c r="Y100" s="7">
        <v>80.913623141674378</v>
      </c>
      <c r="Z100" s="7">
        <v>3.0863768583256217</v>
      </c>
      <c r="AA100" s="7">
        <v>3.124533821043272</v>
      </c>
      <c r="AB100" s="7">
        <v>1.2212049829853711E-2</v>
      </c>
      <c r="AC100" s="7">
        <v>0.86361262731897526</v>
      </c>
      <c r="AD100" s="7">
        <v>4.8529879200240528E-4</v>
      </c>
      <c r="AE100" s="7">
        <v>-1.5621464731395975</v>
      </c>
      <c r="AF100" s="7">
        <v>-1.5602615956728967</v>
      </c>
      <c r="AG100" s="7">
        <v>0.92930760640327015</v>
      </c>
      <c r="AH100" s="7">
        <v>3.1245338210432654</v>
      </c>
    </row>
    <row r="101" spans="24:34" x14ac:dyDescent="0.25">
      <c r="X101">
        <v>82</v>
      </c>
      <c r="Y101" s="7">
        <v>80.997443610878847</v>
      </c>
      <c r="Z101" s="7">
        <v>1.0025563891211533</v>
      </c>
      <c r="AA101" s="7">
        <v>1.0173749404140722</v>
      </c>
      <c r="AB101" s="7">
        <v>1.4565476997974381E-2</v>
      </c>
      <c r="AC101" s="7">
        <v>0.28086447703670564</v>
      </c>
      <c r="AD101" s="7">
        <v>6.1367293007451144E-5</v>
      </c>
      <c r="AE101" s="7">
        <v>-1.5621464731395975</v>
      </c>
      <c r="AF101" s="7">
        <v>-1.5595835544784531</v>
      </c>
      <c r="AG101" s="7">
        <v>0.52996648671091051</v>
      </c>
      <c r="AH101" s="7">
        <v>1.01737494041407</v>
      </c>
    </row>
    <row r="102" spans="24:34" x14ac:dyDescent="0.25">
      <c r="X102">
        <v>84</v>
      </c>
      <c r="Y102" s="7">
        <v>80.112612912301174</v>
      </c>
      <c r="Z102" s="7">
        <v>3.8873870876988263</v>
      </c>
      <c r="AA102" s="7">
        <v>3.9577728419625515</v>
      </c>
      <c r="AB102" s="7">
        <v>1.7784182436510945E-2</v>
      </c>
      <c r="AC102" s="7">
        <v>1.0908278507204283</v>
      </c>
      <c r="AD102" s="7">
        <v>1.1339288777231303E-3</v>
      </c>
      <c r="AE102" s="7">
        <v>-1.5621464731395975</v>
      </c>
      <c r="AF102" s="7">
        <v>-1.5497008382575828</v>
      </c>
      <c r="AG102" s="7">
        <v>1.0444270442306769</v>
      </c>
      <c r="AH102" s="7">
        <v>3.9577728419625569</v>
      </c>
    </row>
    <row r="103" spans="24:34" x14ac:dyDescent="0.25">
      <c r="X103">
        <v>81</v>
      </c>
      <c r="Y103" s="7">
        <v>80.889494852017791</v>
      </c>
      <c r="Z103" s="7">
        <v>0.11050514798220945</v>
      </c>
      <c r="AA103" s="7">
        <v>0.11228823161567902</v>
      </c>
      <c r="AB103" s="7">
        <v>1.5879523684895161E-2</v>
      </c>
      <c r="AC103" s="7">
        <v>3.0978491661154208E-2</v>
      </c>
      <c r="AD103" s="7">
        <v>8.1499724127325905E-7</v>
      </c>
      <c r="AE103" s="7">
        <v>-1.5468805340999257</v>
      </c>
      <c r="AF103" s="7">
        <v>-1.5422045636905448</v>
      </c>
      <c r="AG103" s="7">
        <v>0.17600707844048263</v>
      </c>
      <c r="AH103" s="7">
        <v>0.11228823161568573</v>
      </c>
    </row>
    <row r="104" spans="24:34" x14ac:dyDescent="0.25">
      <c r="X104">
        <v>79.8</v>
      </c>
      <c r="Y104" s="7">
        <v>75.946362065943916</v>
      </c>
      <c r="Z104" s="7">
        <v>3.8536379340560813</v>
      </c>
      <c r="AA104" s="7">
        <v>3.8872196652304609</v>
      </c>
      <c r="AB104" s="7">
        <v>8.6390104152733321E-3</v>
      </c>
      <c r="AC104" s="7">
        <v>1.0763583581028449</v>
      </c>
      <c r="AD104" s="7">
        <v>5.3136426783209178E-4</v>
      </c>
      <c r="AE104" s="7">
        <v>-1.5418711328403236</v>
      </c>
      <c r="AF104" s="7">
        <v>-1.5207943381606877</v>
      </c>
      <c r="AG104" s="7">
        <v>1.0374769193109044</v>
      </c>
      <c r="AH104" s="7">
        <v>3.8872196652304627</v>
      </c>
    </row>
    <row r="105" spans="24:34" x14ac:dyDescent="0.25">
      <c r="X105">
        <v>79.400000000000006</v>
      </c>
      <c r="Y105" s="7">
        <v>78.539454502569924</v>
      </c>
      <c r="Z105" s="7">
        <v>0.86054549743008124</v>
      </c>
      <c r="AA105" s="7">
        <v>0.87054662826035667</v>
      </c>
      <c r="AB105" s="7">
        <v>1.1488334462064081E-2</v>
      </c>
      <c r="AC105" s="7">
        <v>0.24070484331505831</v>
      </c>
      <c r="AD105" s="7">
        <v>3.5439805434149312E-5</v>
      </c>
      <c r="AE105" s="7">
        <v>-1.5418711328403236</v>
      </c>
      <c r="AF105" s="7">
        <v>-1.5023665065073819</v>
      </c>
      <c r="AG105" s="7">
        <v>0.49061679885126058</v>
      </c>
      <c r="AH105" s="7">
        <v>0.87054662826035845</v>
      </c>
    </row>
    <row r="106" spans="24:34" x14ac:dyDescent="0.25">
      <c r="X106">
        <v>79.3</v>
      </c>
      <c r="Y106" s="7">
        <v>77.95350549141547</v>
      </c>
      <c r="Z106" s="7">
        <v>1.3464945085845272</v>
      </c>
      <c r="AA106" s="7">
        <v>1.3604220385362424</v>
      </c>
      <c r="AB106" s="7">
        <v>1.023765387298944E-2</v>
      </c>
      <c r="AC106" s="7">
        <v>0.37639254625048979</v>
      </c>
      <c r="AD106" s="7">
        <v>7.7125491108041093E-5</v>
      </c>
      <c r="AE106" s="7">
        <v>-1.5319668124298669</v>
      </c>
      <c r="AF106" s="7">
        <v>-1.492809094579884</v>
      </c>
      <c r="AG106" s="7">
        <v>0.6135083913448045</v>
      </c>
      <c r="AH106" s="7">
        <v>1.360422038536248</v>
      </c>
    </row>
    <row r="107" spans="24:34" x14ac:dyDescent="0.25">
      <c r="X107">
        <v>78.8</v>
      </c>
      <c r="Y107" s="7">
        <v>75.592777365880551</v>
      </c>
      <c r="Z107" s="7">
        <v>3.2072226341194465</v>
      </c>
      <c r="AA107" s="7">
        <v>3.2321963125346542</v>
      </c>
      <c r="AB107" s="7">
        <v>7.7265351483613047E-3</v>
      </c>
      <c r="AC107" s="7">
        <v>0.8953963322681987</v>
      </c>
      <c r="AD107" s="7">
        <v>3.2857190678144696E-4</v>
      </c>
      <c r="AE107" s="7">
        <v>-1.5319668124298669</v>
      </c>
      <c r="AF107" s="7">
        <v>-1.4841366669898415</v>
      </c>
      <c r="AG107" s="7">
        <v>0.94625384134924317</v>
      </c>
      <c r="AH107" s="7">
        <v>3.2321963125346493</v>
      </c>
    </row>
    <row r="108" spans="24:34" x14ac:dyDescent="0.25">
      <c r="X108">
        <v>78.7</v>
      </c>
      <c r="Y108" s="7">
        <v>79.824340459320709</v>
      </c>
      <c r="Z108" s="7">
        <v>-1.124340459320706</v>
      </c>
      <c r="AA108" s="7">
        <v>-1.1348976910035873</v>
      </c>
      <c r="AB108" s="7">
        <v>9.3023642276904052E-3</v>
      </c>
      <c r="AC108" s="7">
        <v>-0.31414428801516664</v>
      </c>
      <c r="AD108" s="7">
        <v>4.8770470735645168E-5</v>
      </c>
      <c r="AE108" s="7">
        <v>-1.5319668124298669</v>
      </c>
      <c r="AF108" s="7">
        <v>-1.483680625620351</v>
      </c>
      <c r="AG108" s="7">
        <v>0.56048576076040202</v>
      </c>
      <c r="AH108" s="7">
        <v>-1.1348976910035862</v>
      </c>
    </row>
    <row r="109" spans="24:34" x14ac:dyDescent="0.25">
      <c r="X109">
        <v>78.599999999999994</v>
      </c>
      <c r="Y109" s="7">
        <v>76.316722704187725</v>
      </c>
      <c r="Z109" s="7">
        <v>2.2832772958122689</v>
      </c>
      <c r="AA109" s="7">
        <v>2.3175710675172922</v>
      </c>
      <c r="AB109" s="7">
        <v>1.4797290225821675E-2</v>
      </c>
      <c r="AC109" s="7">
        <v>0.63973152280081691</v>
      </c>
      <c r="AD109" s="7">
        <v>3.2351803457938559E-4</v>
      </c>
      <c r="AE109" s="7">
        <v>-1.5319668124298669</v>
      </c>
      <c r="AF109" s="7">
        <v>-1.4804644084753242</v>
      </c>
      <c r="AG109" s="7">
        <v>0.79983218414916069</v>
      </c>
      <c r="AH109" s="7">
        <v>2.3175710675172896</v>
      </c>
    </row>
    <row r="110" spans="24:34" x14ac:dyDescent="0.25">
      <c r="X110">
        <v>78.099999999999994</v>
      </c>
      <c r="Y110" s="7">
        <v>76.015107729691238</v>
      </c>
      <c r="Z110" s="7">
        <v>2.0848922703087567</v>
      </c>
      <c r="AA110" s="7">
        <v>2.1185576025587523</v>
      </c>
      <c r="AB110" s="7">
        <v>1.58906853461699E-2</v>
      </c>
      <c r="AC110" s="7">
        <v>0.58447217398297924</v>
      </c>
      <c r="AD110" s="7">
        <v>2.9031759955512197E-4</v>
      </c>
      <c r="AE110" s="7">
        <v>-1.5125970273974985</v>
      </c>
      <c r="AF110" s="7">
        <v>-1.4801411445939252</v>
      </c>
      <c r="AG110" s="7">
        <v>0.76450779851024364</v>
      </c>
      <c r="AH110" s="7">
        <v>2.118557602558754</v>
      </c>
    </row>
    <row r="111" spans="24:34" x14ac:dyDescent="0.25">
      <c r="X111">
        <v>72.5</v>
      </c>
      <c r="Y111" s="7">
        <v>73.251341091468063</v>
      </c>
      <c r="Z111" s="7">
        <v>-0.75134109146806338</v>
      </c>
      <c r="AA111" s="7">
        <v>-0.75506842031273891</v>
      </c>
      <c r="AB111" s="7">
        <v>4.9364120447975123E-3</v>
      </c>
      <c r="AC111" s="7">
        <v>-0.20946603689665469</v>
      </c>
      <c r="AD111" s="7">
        <v>1.1456031514730607E-5</v>
      </c>
      <c r="AE111" s="7">
        <v>-1.5078422496152202</v>
      </c>
      <c r="AF111" s="7">
        <v>-1.4762533227605081</v>
      </c>
      <c r="AG111" s="7">
        <v>0.45767459717211167</v>
      </c>
      <c r="AH111" s="7">
        <v>-0.75506842031274146</v>
      </c>
    </row>
    <row r="112" spans="24:34" x14ac:dyDescent="0.25">
      <c r="X112">
        <v>72.2</v>
      </c>
      <c r="Y112" s="7">
        <v>71.138713648393363</v>
      </c>
      <c r="Z112" s="7">
        <v>1.0612863516066398</v>
      </c>
      <c r="AA112" s="7">
        <v>1.0694104383610608</v>
      </c>
      <c r="AB112" s="7">
        <v>7.5967902154251161E-3</v>
      </c>
      <c r="AC112" s="7">
        <v>0.29627185097569553</v>
      </c>
      <c r="AD112" s="7">
        <v>3.5364632869618645E-5</v>
      </c>
      <c r="AE112" s="7">
        <v>-1.5078422496152202</v>
      </c>
      <c r="AF112" s="7">
        <v>-1.4652992029737115</v>
      </c>
      <c r="AG112" s="7">
        <v>0.54430859902788187</v>
      </c>
      <c r="AH112" s="7">
        <v>1.0694104383610545</v>
      </c>
    </row>
    <row r="113" spans="24:34" x14ac:dyDescent="0.25">
      <c r="X113">
        <v>71.900000000000006</v>
      </c>
      <c r="Y113" s="7">
        <v>72.500258474552695</v>
      </c>
      <c r="Z113" s="7">
        <v>-0.60025847455268888</v>
      </c>
      <c r="AA113" s="7">
        <v>-0.60302165692677079</v>
      </c>
      <c r="AB113" s="7">
        <v>4.5822274247392589E-3</v>
      </c>
      <c r="AC113" s="7">
        <v>-0.16731600897796303</v>
      </c>
      <c r="AD113" s="7">
        <v>6.7825443496347603E-6</v>
      </c>
      <c r="AE113" s="7">
        <v>-1.4984336523422108</v>
      </c>
      <c r="AF113" s="7">
        <v>-1.455019344823719</v>
      </c>
      <c r="AG113" s="7">
        <v>0.40904279602257149</v>
      </c>
      <c r="AH113" s="7">
        <v>-0.60302165692677046</v>
      </c>
    </row>
    <row r="114" spans="24:34" x14ac:dyDescent="0.25">
      <c r="X114">
        <v>71.599999999999994</v>
      </c>
      <c r="Y114" s="7">
        <v>72.183736730480391</v>
      </c>
      <c r="Z114" s="7">
        <v>-0.5837367304803962</v>
      </c>
      <c r="AA114" s="7">
        <v>-0.58577212271183043</v>
      </c>
      <c r="AB114" s="7">
        <v>3.4747167926114063E-3</v>
      </c>
      <c r="AC114" s="7">
        <v>-0.16262029784462714</v>
      </c>
      <c r="AD114" s="7">
        <v>4.8531866541797171E-6</v>
      </c>
      <c r="AE114" s="7">
        <v>-1.4984336523422108</v>
      </c>
      <c r="AF114" s="7">
        <v>-1.4293781489816981</v>
      </c>
      <c r="AG114" s="7">
        <v>0.4032620709224054</v>
      </c>
      <c r="AH114" s="7">
        <v>-0.58577212271182655</v>
      </c>
    </row>
    <row r="115" spans="24:34" x14ac:dyDescent="0.25">
      <c r="X115">
        <v>71.099999999999994</v>
      </c>
      <c r="Y115" s="7">
        <v>74.293502578678201</v>
      </c>
      <c r="Z115" s="7">
        <v>-3.1935025786782063</v>
      </c>
      <c r="AA115" s="7">
        <v>-3.2303356590986709</v>
      </c>
      <c r="AB115" s="7">
        <v>1.1402245558204297E-2</v>
      </c>
      <c r="AC115" s="7">
        <v>-0.8932218806094615</v>
      </c>
      <c r="AD115" s="7">
        <v>4.8432387167859984E-4</v>
      </c>
      <c r="AE115" s="7">
        <v>-1.4984336523422108</v>
      </c>
      <c r="AF115" s="7">
        <v>-1.4220710844912798</v>
      </c>
      <c r="AG115" s="7">
        <v>0.94510416389383323</v>
      </c>
      <c r="AH115" s="7">
        <v>-3.2303356590986732</v>
      </c>
    </row>
    <row r="116" spans="24:34" x14ac:dyDescent="0.25">
      <c r="X116">
        <v>78</v>
      </c>
      <c r="Y116" s="7">
        <v>71.672298130521966</v>
      </c>
      <c r="Z116" s="7">
        <v>6.3277018694780338</v>
      </c>
      <c r="AA116" s="7">
        <v>6.3419582858446546</v>
      </c>
      <c r="AB116" s="7">
        <v>2.2479517720013597E-3</v>
      </c>
      <c r="AC116" s="7">
        <v>1.7617187919347066</v>
      </c>
      <c r="AD116" s="7">
        <v>3.6803060399547845E-4</v>
      </c>
      <c r="AE116" s="7">
        <v>-1.4984336523422108</v>
      </c>
      <c r="AF116" s="7">
        <v>-1.4074379653898692</v>
      </c>
      <c r="AG116" s="7">
        <v>1.3272975521467318</v>
      </c>
      <c r="AH116" s="7">
        <v>6.3419582858446564</v>
      </c>
    </row>
    <row r="117" spans="24:34" x14ac:dyDescent="0.25">
      <c r="X117">
        <v>73</v>
      </c>
      <c r="Y117" s="7">
        <v>71.527488597717962</v>
      </c>
      <c r="Z117" s="7">
        <v>1.4725114022820378</v>
      </c>
      <c r="AA117" s="7">
        <v>1.4774170296508231</v>
      </c>
      <c r="AB117" s="7">
        <v>3.320408029916914E-3</v>
      </c>
      <c r="AC117" s="7">
        <v>0.41018783407199161</v>
      </c>
      <c r="AD117" s="7">
        <v>2.9501754140419974E-5</v>
      </c>
      <c r="AE117" s="7">
        <v>-1.4984336523422108</v>
      </c>
      <c r="AF117" s="7">
        <v>-1.4042087122029465</v>
      </c>
      <c r="AG117" s="7">
        <v>0.64045908071631841</v>
      </c>
      <c r="AH117" s="7">
        <v>1.4774170296508264</v>
      </c>
    </row>
    <row r="118" spans="24:34" x14ac:dyDescent="0.25">
      <c r="X118">
        <v>73</v>
      </c>
      <c r="Y118" s="7">
        <v>73.47541650571857</v>
      </c>
      <c r="Z118" s="7">
        <v>-0.47541650571857019</v>
      </c>
      <c r="AA118" s="7">
        <v>-0.47722385593007743</v>
      </c>
      <c r="AB118" s="7">
        <v>3.7872168146038895E-3</v>
      </c>
      <c r="AC118" s="7">
        <v>-0.13246467928915875</v>
      </c>
      <c r="AD118" s="7">
        <v>3.5108691395228282E-6</v>
      </c>
      <c r="AE118" s="7">
        <v>-1.4754749432056431</v>
      </c>
      <c r="AF118" s="7">
        <v>-1.3956917906660498</v>
      </c>
      <c r="AG118" s="7">
        <v>0.36395697450269965</v>
      </c>
      <c r="AH118" s="7">
        <v>-0.47722385593007871</v>
      </c>
    </row>
    <row r="119" spans="24:34" x14ac:dyDescent="0.25">
      <c r="X119">
        <v>69.2</v>
      </c>
      <c r="Y119" s="7">
        <v>69.560005254457963</v>
      </c>
      <c r="Z119" s="7">
        <v>-0.36000525445795972</v>
      </c>
      <c r="AA119" s="7">
        <v>-0.36463274221186737</v>
      </c>
      <c r="AB119" s="7">
        <v>1.2690817960671943E-2</v>
      </c>
      <c r="AC119" s="7">
        <v>-0.10075906837585046</v>
      </c>
      <c r="AD119" s="7">
        <v>6.8683295398121984E-6</v>
      </c>
      <c r="AE119" s="7">
        <v>-1.4754749432056431</v>
      </c>
      <c r="AF119" s="7">
        <v>-1.3938705505807882</v>
      </c>
      <c r="AG119" s="7">
        <v>0.31742568953355121</v>
      </c>
      <c r="AH119" s="7">
        <v>-0.3646327422118712</v>
      </c>
    </row>
    <row r="120" spans="24:34" x14ac:dyDescent="0.25">
      <c r="X120">
        <v>68.400000000000006</v>
      </c>
      <c r="Y120" s="7">
        <v>70.411010792284401</v>
      </c>
      <c r="Z120" s="7">
        <v>-2.0110107922843952</v>
      </c>
      <c r="AA120" s="7">
        <v>-2.0191129545271878</v>
      </c>
      <c r="AB120" s="7">
        <v>4.0127335247032922E-3</v>
      </c>
      <c r="AC120" s="7">
        <v>-0.56038873958878166</v>
      </c>
      <c r="AD120" s="7">
        <v>6.6590416815400836E-5</v>
      </c>
      <c r="AE120" s="7">
        <v>-1.4754749432056431</v>
      </c>
      <c r="AF120" s="7">
        <v>-1.3871280616079238</v>
      </c>
      <c r="AG120" s="7">
        <v>0.74859116985760765</v>
      </c>
      <c r="AH120" s="7">
        <v>-2.0191129545271891</v>
      </c>
    </row>
    <row r="121" spans="24:34" x14ac:dyDescent="0.25">
      <c r="X121">
        <v>68.400000000000006</v>
      </c>
      <c r="Y121" s="7">
        <v>70.447768324413175</v>
      </c>
      <c r="Z121" s="7">
        <v>-2.0477683244131697</v>
      </c>
      <c r="AA121" s="7">
        <v>-2.0702025706621185</v>
      </c>
      <c r="AB121" s="7">
        <v>1.0836739634506116E-2</v>
      </c>
      <c r="AC121" s="7">
        <v>-0.5725965460425616</v>
      </c>
      <c r="AD121" s="7">
        <v>1.8904905409293873E-4</v>
      </c>
      <c r="AE121" s="7">
        <v>-1.462064744247453</v>
      </c>
      <c r="AF121" s="7">
        <v>-1.3833164229030315</v>
      </c>
      <c r="AG121" s="7">
        <v>0.75670109425225596</v>
      </c>
      <c r="AH121" s="7">
        <v>-2.0702025706621203</v>
      </c>
    </row>
    <row r="122" spans="24:34" x14ac:dyDescent="0.25">
      <c r="X122">
        <v>67.8</v>
      </c>
      <c r="Y122" s="7">
        <v>69.916679038801206</v>
      </c>
      <c r="Z122" s="7">
        <v>-2.1166790388012089</v>
      </c>
      <c r="AA122" s="7">
        <v>-2.1238633627002486</v>
      </c>
      <c r="AB122" s="7">
        <v>3.3826676542429213E-3</v>
      </c>
      <c r="AC122" s="7">
        <v>-0.58964780058256083</v>
      </c>
      <c r="AD122" s="7">
        <v>6.211016167816787E-5</v>
      </c>
      <c r="AE122" s="7">
        <v>-1.4576525936309461</v>
      </c>
      <c r="AF122" s="7">
        <v>-1.3767074695376171</v>
      </c>
      <c r="AG122" s="7">
        <v>0.76788527826919617</v>
      </c>
      <c r="AH122" s="7">
        <v>-2.1238633627002463</v>
      </c>
    </row>
    <row r="123" spans="24:34" x14ac:dyDescent="0.25">
      <c r="X123">
        <v>67.8</v>
      </c>
      <c r="Y123" s="7">
        <v>69.199861886918754</v>
      </c>
      <c r="Z123" s="7">
        <v>-1.3998618869187567</v>
      </c>
      <c r="AA123" s="7">
        <v>-1.42389574032822</v>
      </c>
      <c r="AB123" s="7">
        <v>1.6878941855618567E-2</v>
      </c>
      <c r="AC123" s="7">
        <v>-0.39263009210644328</v>
      </c>
      <c r="AD123" s="7">
        <v>1.3930021327010486E-4</v>
      </c>
      <c r="AE123" s="7">
        <v>-1.4576525936309461</v>
      </c>
      <c r="AF123" s="7">
        <v>-1.3727139051375838</v>
      </c>
      <c r="AG123" s="7">
        <v>0.62660202050938463</v>
      </c>
      <c r="AH123" s="7">
        <v>-1.4238957403282198</v>
      </c>
    </row>
    <row r="124" spans="24:34" x14ac:dyDescent="0.25">
      <c r="X124">
        <v>71.400000000000006</v>
      </c>
      <c r="Y124" s="7">
        <v>67.361494457394471</v>
      </c>
      <c r="Z124" s="7">
        <v>4.0385055426055345</v>
      </c>
      <c r="AA124" s="7">
        <v>4.0777341483702259</v>
      </c>
      <c r="AB124" s="7">
        <v>9.6201969862041645E-3</v>
      </c>
      <c r="AC124" s="7">
        <v>1.1285522929162761</v>
      </c>
      <c r="AD124" s="7">
        <v>6.5113638451965241E-4</v>
      </c>
      <c r="AE124" s="7">
        <v>-1.4576525936309461</v>
      </c>
      <c r="AF124" s="7">
        <v>-1.3704978501844876</v>
      </c>
      <c r="AG124" s="7">
        <v>1.0623334189021243</v>
      </c>
      <c r="AH124" s="7">
        <v>4.0777341483702276</v>
      </c>
    </row>
    <row r="125" spans="24:34" x14ac:dyDescent="0.25">
      <c r="X125">
        <v>71</v>
      </c>
      <c r="Y125" s="7">
        <v>67.07146729121061</v>
      </c>
      <c r="Z125" s="7">
        <v>3.9285327087893904</v>
      </c>
      <c r="AA125" s="7">
        <v>3.9767284853094225</v>
      </c>
      <c r="AB125" s="7">
        <v>1.2119453640869811E-2</v>
      </c>
      <c r="AC125" s="7">
        <v>1.0992084253326686</v>
      </c>
      <c r="AD125" s="7">
        <v>7.801625599738192E-4</v>
      </c>
      <c r="AE125" s="7">
        <v>-1.4445835579455348</v>
      </c>
      <c r="AF125" s="7">
        <v>-1.3626105692984638</v>
      </c>
      <c r="AG125" s="7">
        <v>1.0484314118399298</v>
      </c>
      <c r="AH125" s="7">
        <v>3.9767284853094247</v>
      </c>
    </row>
    <row r="126" spans="24:34" x14ac:dyDescent="0.25">
      <c r="X126">
        <v>77</v>
      </c>
      <c r="Y126" s="7">
        <v>66.985145049866233</v>
      </c>
      <c r="Z126" s="7">
        <v>10.014854950133767</v>
      </c>
      <c r="AA126" s="7">
        <v>10.108067705734769</v>
      </c>
      <c r="AB126" s="7">
        <v>9.2216196324171884E-3</v>
      </c>
      <c r="AC126" s="7">
        <v>2.7980681930751596</v>
      </c>
      <c r="AD126" s="7">
        <v>3.8352499401215208E-3</v>
      </c>
      <c r="AE126" s="7">
        <v>-1.4402815816722083</v>
      </c>
      <c r="AF126" s="7">
        <v>-1.34433227587116</v>
      </c>
      <c r="AG126" s="7">
        <v>1.6727427157441637</v>
      </c>
      <c r="AH126" s="7">
        <v>10.108067705734772</v>
      </c>
    </row>
    <row r="127" spans="24:34" x14ac:dyDescent="0.25">
      <c r="X127">
        <v>73</v>
      </c>
      <c r="Y127" s="7">
        <v>68.21006943635598</v>
      </c>
      <c r="Z127" s="7">
        <v>4.7899305636440204</v>
      </c>
      <c r="AA127" s="7">
        <v>4.8581442364877319</v>
      </c>
      <c r="AB127" s="7">
        <v>1.4041096666373043E-2</v>
      </c>
      <c r="AC127" s="7">
        <v>1.3415340588717739</v>
      </c>
      <c r="AD127" s="7">
        <v>1.3489381000623786E-3</v>
      </c>
      <c r="AE127" s="7">
        <v>-1.4402815816722083</v>
      </c>
      <c r="AF127" s="7">
        <v>-1.3405255148411312</v>
      </c>
      <c r="AG127" s="7">
        <v>1.1582461132556301</v>
      </c>
      <c r="AH127" s="7">
        <v>4.8581442364877283</v>
      </c>
    </row>
    <row r="128" spans="24:34" x14ac:dyDescent="0.25">
      <c r="X128">
        <v>69.900000000000006</v>
      </c>
      <c r="Y128" s="7">
        <v>65.591682633988185</v>
      </c>
      <c r="Z128" s="7">
        <v>4.3083173660118206</v>
      </c>
      <c r="AA128" s="7">
        <v>4.3511332362889164</v>
      </c>
      <c r="AB128" s="7">
        <v>9.8401652976304425E-3</v>
      </c>
      <c r="AC128" s="7">
        <v>1.2040843910900216</v>
      </c>
      <c r="AD128" s="7">
        <v>7.5832843424865793E-4</v>
      </c>
      <c r="AE128" s="7">
        <v>-1.4402815816722083</v>
      </c>
      <c r="AF128" s="7">
        <v>-1.3343736950896321</v>
      </c>
      <c r="AG128" s="7">
        <v>1.0973077923217449</v>
      </c>
      <c r="AH128" s="7">
        <v>4.3511332362889172</v>
      </c>
    </row>
    <row r="129" spans="24:34" x14ac:dyDescent="0.25">
      <c r="X129">
        <v>69.5</v>
      </c>
      <c r="Y129" s="7">
        <v>64.961599021740781</v>
      </c>
      <c r="Z129" s="7">
        <v>4.5384009782592187</v>
      </c>
      <c r="AA129" s="7">
        <v>4.5895445367106333</v>
      </c>
      <c r="AB129" s="7">
        <v>1.1143493225162761E-2</v>
      </c>
      <c r="AC129" s="7">
        <v>1.2692235396671032</v>
      </c>
      <c r="AD129" s="7">
        <v>9.5545604644398389E-4</v>
      </c>
      <c r="AE129" s="7">
        <v>-1.4402815816722083</v>
      </c>
      <c r="AF129" s="7">
        <v>-1.3291320514802278</v>
      </c>
      <c r="AG129" s="7">
        <v>1.1265982157216046</v>
      </c>
      <c r="AH129" s="7">
        <v>4.589544536710636</v>
      </c>
    </row>
    <row r="130" spans="24:34" x14ac:dyDescent="0.25">
      <c r="X130">
        <v>69.099999999999994</v>
      </c>
      <c r="Y130" s="7">
        <v>64.899818245409236</v>
      </c>
      <c r="Z130" s="7">
        <v>4.2001817545907585</v>
      </c>
      <c r="AA130" s="7">
        <v>4.2452752350718441</v>
      </c>
      <c r="AB130" s="7">
        <v>1.0622039322340446E-2</v>
      </c>
      <c r="AC130" s="7">
        <v>1.1743264961319577</v>
      </c>
      <c r="AD130" s="7">
        <v>7.7923740583478603E-4</v>
      </c>
      <c r="AE130" s="7">
        <v>-1.4402815816722083</v>
      </c>
      <c r="AF130" s="7">
        <v>-1.3131154496895989</v>
      </c>
      <c r="AG130" s="7">
        <v>1.083663460734908</v>
      </c>
      <c r="AH130" s="7">
        <v>4.2452752350718495</v>
      </c>
    </row>
    <row r="131" spans="24:34" x14ac:dyDescent="0.25">
      <c r="X131">
        <v>68.599999999999994</v>
      </c>
      <c r="Y131" s="7">
        <v>65.416260199914404</v>
      </c>
      <c r="Z131" s="7">
        <v>3.1837398000855899</v>
      </c>
      <c r="AA131" s="7">
        <v>3.4112704160944105</v>
      </c>
      <c r="AB131" s="7">
        <v>6.6699671458273088E-2</v>
      </c>
      <c r="AC131" s="7">
        <v>0.91649214905815424</v>
      </c>
      <c r="AD131" s="7">
        <v>3.1594113435150181E-3</v>
      </c>
      <c r="AE131" s="7">
        <v>-1.4191611772342045</v>
      </c>
      <c r="AF131" s="7">
        <v>-1.3112316458263693</v>
      </c>
      <c r="AG131" s="7">
        <v>0.95733596456946823</v>
      </c>
      <c r="AH131" s="7">
        <v>3.4112704160944136</v>
      </c>
    </row>
    <row r="132" spans="24:34" x14ac:dyDescent="0.25">
      <c r="X132">
        <v>68.2</v>
      </c>
      <c r="Y132" s="7">
        <v>65.189395092438417</v>
      </c>
      <c r="Z132" s="7">
        <v>3.0106049075615857</v>
      </c>
      <c r="AA132" s="7">
        <v>3.2253342690425058</v>
      </c>
      <c r="AB132" s="7">
        <v>6.6575847205031194E-2</v>
      </c>
      <c r="AC132" s="7">
        <v>0.86659492201784094</v>
      </c>
      <c r="AD132" s="7">
        <v>2.819138069092425E-3</v>
      </c>
      <c r="AE132" s="7">
        <v>-1.4191611772342045</v>
      </c>
      <c r="AF132" s="7">
        <v>-1.3104802307873942</v>
      </c>
      <c r="AG132" s="7">
        <v>0.93091080239614843</v>
      </c>
      <c r="AH132" s="7">
        <v>3.2253342690425106</v>
      </c>
    </row>
    <row r="133" spans="24:34" x14ac:dyDescent="0.25">
      <c r="X133">
        <v>67.8</v>
      </c>
      <c r="Y133" s="7">
        <v>64.691270308388482</v>
      </c>
      <c r="Z133" s="7">
        <v>3.108729691611515</v>
      </c>
      <c r="AA133" s="7">
        <v>3.3427289461091192</v>
      </c>
      <c r="AB133" s="7">
        <v>7.0002461542677669E-2</v>
      </c>
      <c r="AC133" s="7">
        <v>0.89648691165023042</v>
      </c>
      <c r="AD133" s="7">
        <v>3.1839469167206139E-3</v>
      </c>
      <c r="AE133" s="7">
        <v>-1.4191611772342045</v>
      </c>
      <c r="AF133" s="7">
        <v>-1.3064014108906874</v>
      </c>
      <c r="AG133" s="7">
        <v>0.94682992752142681</v>
      </c>
      <c r="AH133" s="7">
        <v>3.3427289461091134</v>
      </c>
    </row>
    <row r="134" spans="24:34" x14ac:dyDescent="0.25">
      <c r="X134">
        <v>67.3</v>
      </c>
      <c r="Y134" s="7">
        <v>64.849754314425525</v>
      </c>
      <c r="Z134" s="7">
        <v>2.4502456855744725</v>
      </c>
      <c r="AA134" s="7">
        <v>2.493424005900664</v>
      </c>
      <c r="AB134" s="7">
        <v>1.7316878406565699E-2</v>
      </c>
      <c r="AC134" s="7">
        <v>0.68739247978548379</v>
      </c>
      <c r="AD134" s="7">
        <v>4.3824004842811471E-4</v>
      </c>
      <c r="AE134" s="7">
        <v>-1.4067868590764927</v>
      </c>
      <c r="AF134" s="7">
        <v>-1.301505501104308</v>
      </c>
      <c r="AG134" s="7">
        <v>0.82909135792473665</v>
      </c>
      <c r="AH134" s="7">
        <v>2.4934240059006663</v>
      </c>
    </row>
    <row r="135" spans="24:34" x14ac:dyDescent="0.25">
      <c r="X135">
        <v>66.8</v>
      </c>
      <c r="Y135" s="7">
        <v>63.670675057973824</v>
      </c>
      <c r="Z135" s="7">
        <v>3.1293249420261731</v>
      </c>
      <c r="AA135" s="7">
        <v>3.2069301228121532</v>
      </c>
      <c r="AB135" s="7">
        <v>2.4199211649155259E-2</v>
      </c>
      <c r="AC135" s="7">
        <v>0.88099201288439932</v>
      </c>
      <c r="AD135" s="7">
        <v>1.013048865575007E-3</v>
      </c>
      <c r="AE135" s="7">
        <v>-1.4067868590764927</v>
      </c>
      <c r="AF135" s="7">
        <v>-1.2961710798474064</v>
      </c>
      <c r="AG135" s="7">
        <v>0.93861174768079658</v>
      </c>
      <c r="AH135" s="7">
        <v>3.2069301228121558</v>
      </c>
    </row>
    <row r="136" spans="24:34" x14ac:dyDescent="0.25">
      <c r="X136">
        <v>72</v>
      </c>
      <c r="Y136" s="7">
        <v>75.286424249742623</v>
      </c>
      <c r="Z136" s="7">
        <v>-3.2864242497426233</v>
      </c>
      <c r="AA136" s="7">
        <v>-3.3054963203351804</v>
      </c>
      <c r="AB136" s="7">
        <v>5.7698054223292551E-3</v>
      </c>
      <c r="AC136" s="7">
        <v>-0.91660462449417812</v>
      </c>
      <c r="AD136" s="7">
        <v>2.566165761358718E-4</v>
      </c>
      <c r="AE136" s="7">
        <v>-1.4067868590764927</v>
      </c>
      <c r="AF136" s="7">
        <v>-1.2890552708090761</v>
      </c>
      <c r="AG136" s="7">
        <v>0.95739470674021288</v>
      </c>
      <c r="AH136" s="7">
        <v>-3.3054963203351826</v>
      </c>
    </row>
    <row r="137" spans="24:34" x14ac:dyDescent="0.25">
      <c r="X137">
        <v>71.7</v>
      </c>
      <c r="Y137" s="7">
        <v>78.207081872918479</v>
      </c>
      <c r="Z137" s="7">
        <v>-6.5070818729184765</v>
      </c>
      <c r="AA137" s="7">
        <v>-6.549863220572405</v>
      </c>
      <c r="AB137" s="7">
        <v>6.5316398546394197E-3</v>
      </c>
      <c r="AC137" s="7">
        <v>-1.8155622442212729</v>
      </c>
      <c r="AD137" s="7">
        <v>1.1406092113505001E-3</v>
      </c>
      <c r="AE137" s="7">
        <v>-1.3946242806491973</v>
      </c>
      <c r="AF137" s="7">
        <v>-1.2849932820614418</v>
      </c>
      <c r="AG137" s="7">
        <v>1.347428010775074</v>
      </c>
      <c r="AH137" s="7">
        <v>-6.5498632205724041</v>
      </c>
    </row>
    <row r="138" spans="24:34" x14ac:dyDescent="0.25">
      <c r="X138">
        <v>71.900000000000006</v>
      </c>
      <c r="Y138" s="7">
        <v>72.668602005745583</v>
      </c>
      <c r="Z138" s="7">
        <v>-0.7686020057455778</v>
      </c>
      <c r="AA138" s="7">
        <v>-0.77998638118465635</v>
      </c>
      <c r="AB138" s="7">
        <v>1.459560796663378E-2</v>
      </c>
      <c r="AC138" s="7">
        <v>-0.21532584412512956</v>
      </c>
      <c r="AD138" s="7">
        <v>3.6144848778264122E-5</v>
      </c>
      <c r="AE138" s="7">
        <v>-1.3946242806491973</v>
      </c>
      <c r="AF138" s="7">
        <v>-1.2815683360498682</v>
      </c>
      <c r="AG138" s="7">
        <v>0.46403215850318991</v>
      </c>
      <c r="AH138" s="7">
        <v>-0.77998638118466246</v>
      </c>
    </row>
    <row r="139" spans="24:34" x14ac:dyDescent="0.25">
      <c r="X139">
        <v>72</v>
      </c>
      <c r="Y139" s="7">
        <v>73.962201694514192</v>
      </c>
      <c r="Z139" s="7">
        <v>-1.9622016945141922</v>
      </c>
      <c r="AA139" s="7">
        <v>-1.9830033705820398</v>
      </c>
      <c r="AB139" s="7">
        <v>1.0489985229701449E-2</v>
      </c>
      <c r="AC139" s="7">
        <v>-0.54857427925052948</v>
      </c>
      <c r="AD139" s="7">
        <v>1.6790822246838958E-4</v>
      </c>
      <c r="AE139" s="7">
        <v>-1.3946242806491973</v>
      </c>
      <c r="AF139" s="7">
        <v>-1.2792435935419131</v>
      </c>
      <c r="AG139" s="7">
        <v>0.7406580042438814</v>
      </c>
      <c r="AH139" s="7">
        <v>-1.983003370582046</v>
      </c>
    </row>
    <row r="140" spans="24:34" x14ac:dyDescent="0.25">
      <c r="X140">
        <v>73</v>
      </c>
      <c r="Y140" s="7">
        <v>73.862674657235658</v>
      </c>
      <c r="Z140" s="7">
        <v>-0.86267465723565806</v>
      </c>
      <c r="AA140" s="7">
        <v>-0.86931241981442042</v>
      </c>
      <c r="AB140" s="7">
        <v>7.6356467795320876E-3</v>
      </c>
      <c r="AC140" s="7">
        <v>-0.24083153510978253</v>
      </c>
      <c r="AD140" s="7">
        <v>2.3488094275505238E-5</v>
      </c>
      <c r="AE140" s="7">
        <v>-1.3946242806491973</v>
      </c>
      <c r="AF140" s="7">
        <v>-1.2788279348694824</v>
      </c>
      <c r="AG140" s="7">
        <v>0.49074589668155405</v>
      </c>
      <c r="AH140" s="7">
        <v>-0.86931241981442131</v>
      </c>
    </row>
    <row r="141" spans="24:34" x14ac:dyDescent="0.25">
      <c r="X141">
        <v>70</v>
      </c>
      <c r="Y141" s="7">
        <v>73.908547294801167</v>
      </c>
      <c r="Z141" s="7">
        <v>-3.908547294801167</v>
      </c>
      <c r="AA141" s="7">
        <v>-3.9336150494513475</v>
      </c>
      <c r="AB141" s="7">
        <v>6.3727015315542751E-3</v>
      </c>
      <c r="AC141" s="7">
        <v>-1.090449369984321</v>
      </c>
      <c r="AD141" s="7">
        <v>4.0138161386844579E-4</v>
      </c>
      <c r="AE141" s="7">
        <v>-1.3946242806491973</v>
      </c>
      <c r="AF141" s="7">
        <v>-1.2781176790447006</v>
      </c>
      <c r="AG141" s="7">
        <v>1.0442458379061517</v>
      </c>
      <c r="AH141" s="7">
        <v>-3.9336150494513502</v>
      </c>
    </row>
    <row r="142" spans="24:34" x14ac:dyDescent="0.25">
      <c r="X142">
        <v>70</v>
      </c>
      <c r="Y142" s="7">
        <v>73.536540365579086</v>
      </c>
      <c r="Z142" s="7">
        <v>-3.5365403655790857</v>
      </c>
      <c r="AA142" s="7">
        <v>-3.5617476696003081</v>
      </c>
      <c r="AB142" s="7">
        <v>7.0772290346028718E-3</v>
      </c>
      <c r="AC142" s="7">
        <v>-0.98701277971383505</v>
      </c>
      <c r="AD142" s="7">
        <v>3.6545989977792892E-4</v>
      </c>
      <c r="AE142" s="7">
        <v>-1.3946242806491973</v>
      </c>
      <c r="AF142" s="7">
        <v>-1.2712007036774327</v>
      </c>
      <c r="AG142" s="7">
        <v>0.99348516834114597</v>
      </c>
      <c r="AH142" s="7">
        <v>-3.5617476696003099</v>
      </c>
    </row>
    <row r="143" spans="24:34" x14ac:dyDescent="0.25">
      <c r="X143">
        <v>69.8</v>
      </c>
      <c r="Y143" s="7">
        <v>72.497666152018994</v>
      </c>
      <c r="Z143" s="7">
        <v>-2.6976661520189964</v>
      </c>
      <c r="AA143" s="7">
        <v>-2.7576831413470018</v>
      </c>
      <c r="AB143" s="7">
        <v>2.1763555220740628E-2</v>
      </c>
      <c r="AC143" s="7">
        <v>-0.75852198911206137</v>
      </c>
      <c r="AD143" s="7">
        <v>6.737034208409322E-4</v>
      </c>
      <c r="AE143" s="7">
        <v>-1.3946242806491973</v>
      </c>
      <c r="AF143" s="7">
        <v>-1.2610131324258123</v>
      </c>
      <c r="AG143" s="7">
        <v>0.87093167878546096</v>
      </c>
      <c r="AH143" s="7">
        <v>-2.7576831413470075</v>
      </c>
    </row>
    <row r="144" spans="24:34" x14ac:dyDescent="0.25">
      <c r="X144">
        <v>68.900000000000006</v>
      </c>
      <c r="Y144" s="7">
        <v>72.504960244220172</v>
      </c>
      <c r="Z144" s="7">
        <v>-3.604960244220166</v>
      </c>
      <c r="AA144" s="7">
        <v>-3.6248696189517915</v>
      </c>
      <c r="AB144" s="7">
        <v>5.4924388528430216E-3</v>
      </c>
      <c r="AC144" s="7">
        <v>-1.0053061207364855</v>
      </c>
      <c r="AD144" s="7">
        <v>2.9376509626975235E-4</v>
      </c>
      <c r="AE144" s="7">
        <v>-1.3946242806491973</v>
      </c>
      <c r="AF144" s="7">
        <v>-1.2595636355456186</v>
      </c>
      <c r="AG144" s="7">
        <v>1.0026495503098207</v>
      </c>
      <c r="AH144" s="7">
        <v>-3.6248696189517871</v>
      </c>
    </row>
    <row r="145" spans="24:34" x14ac:dyDescent="0.25">
      <c r="X145">
        <v>68.099999999999994</v>
      </c>
      <c r="Y145" s="7">
        <v>72.053729891188112</v>
      </c>
      <c r="Z145" s="7">
        <v>-3.953729891188118</v>
      </c>
      <c r="AA145" s="7">
        <v>-3.9722438131380216</v>
      </c>
      <c r="AB145" s="7">
        <v>4.6608221501073296E-3</v>
      </c>
      <c r="AC145" s="7">
        <v>-1.1021059282175949</v>
      </c>
      <c r="AD145" s="7">
        <v>2.9935361592221127E-4</v>
      </c>
      <c r="AE145" s="7">
        <v>-1.3946242806491973</v>
      </c>
      <c r="AF145" s="7">
        <v>-1.2503801606561413</v>
      </c>
      <c r="AG145" s="7">
        <v>1.0498123299988407</v>
      </c>
      <c r="AH145" s="7">
        <v>-3.9722438131380184</v>
      </c>
    </row>
    <row r="146" spans="24:34" x14ac:dyDescent="0.25">
      <c r="X146">
        <v>68.2</v>
      </c>
      <c r="Y146" s="7">
        <v>71.680600960271306</v>
      </c>
      <c r="Z146" s="7">
        <v>-3.4806009602713033</v>
      </c>
      <c r="AA146" s="7">
        <v>-3.4994421902329691</v>
      </c>
      <c r="AB146" s="7">
        <v>5.3840666418945842E-3</v>
      </c>
      <c r="AC146" s="7">
        <v>-0.97057348200235072</v>
      </c>
      <c r="AD146" s="7">
        <v>2.683850104025961E-4</v>
      </c>
      <c r="AE146" s="7">
        <v>-1.3593210527266006</v>
      </c>
      <c r="AF146" s="7">
        <v>-1.2501163376808324</v>
      </c>
      <c r="AG146" s="7">
        <v>0.98517687853621028</v>
      </c>
      <c r="AH146" s="7">
        <v>-3.4994421902329753</v>
      </c>
    </row>
    <row r="147" spans="24:34" x14ac:dyDescent="0.25">
      <c r="X147">
        <v>67.7</v>
      </c>
      <c r="Y147" s="7">
        <v>69.859479689865026</v>
      </c>
      <c r="Z147" s="7">
        <v>-2.159479689865023</v>
      </c>
      <c r="AA147" s="7">
        <v>-2.1981296976463085</v>
      </c>
      <c r="AB147" s="7">
        <v>1.7583133435062147E-2</v>
      </c>
      <c r="AC147" s="7">
        <v>-0.60590301082771403</v>
      </c>
      <c r="AD147" s="7">
        <v>3.458223694355024E-4</v>
      </c>
      <c r="AE147" s="7">
        <v>-1.3593210527266006</v>
      </c>
      <c r="AF147" s="7">
        <v>-1.2466953125441684</v>
      </c>
      <c r="AG147" s="7">
        <v>0.77839772020973574</v>
      </c>
      <c r="AH147" s="7">
        <v>-2.1981296976463107</v>
      </c>
    </row>
    <row r="148" spans="24:34" x14ac:dyDescent="0.25">
      <c r="X148">
        <v>67.2</v>
      </c>
      <c r="Y148" s="7">
        <v>70.790551380885589</v>
      </c>
      <c r="Z148" s="7">
        <v>-3.5905513808855858</v>
      </c>
      <c r="AA148" s="7">
        <v>-3.6119938530264619</v>
      </c>
      <c r="AB148" s="7">
        <v>5.9364641838791227E-3</v>
      </c>
      <c r="AC148" s="7">
        <v>-1.0015115587512982</v>
      </c>
      <c r="AD148" s="7">
        <v>3.1526230000243058E-4</v>
      </c>
      <c r="AE148" s="7">
        <v>-1.3517022399306602</v>
      </c>
      <c r="AF148" s="7">
        <v>-1.2426710454016898</v>
      </c>
      <c r="AG148" s="7">
        <v>1.0007554939900645</v>
      </c>
      <c r="AH148" s="7">
        <v>-3.611993853026469</v>
      </c>
    </row>
    <row r="149" spans="24:34" x14ac:dyDescent="0.25">
      <c r="X149">
        <v>67.7</v>
      </c>
      <c r="Y149" s="7">
        <v>70.662210205907684</v>
      </c>
      <c r="Z149" s="7">
        <v>-2.9622102059076809</v>
      </c>
      <c r="AA149" s="7">
        <v>-2.9758963202313993</v>
      </c>
      <c r="AB149" s="7">
        <v>4.5989889602902042E-3</v>
      </c>
      <c r="AC149" s="7">
        <v>-0.82569323601607614</v>
      </c>
      <c r="AD149" s="7">
        <v>1.6578611039447233E-4</v>
      </c>
      <c r="AE149" s="7">
        <v>-1.3517022399306602</v>
      </c>
      <c r="AF149" s="7">
        <v>-1.2331952598660307</v>
      </c>
      <c r="AG149" s="7">
        <v>0.90867663996389614</v>
      </c>
      <c r="AH149" s="7">
        <v>-2.9758963202313935</v>
      </c>
    </row>
    <row r="150" spans="24:34" x14ac:dyDescent="0.25">
      <c r="X150">
        <v>68</v>
      </c>
      <c r="Y150" s="7">
        <v>70.853028311410043</v>
      </c>
      <c r="Z150" s="7">
        <v>-2.8530283114100428</v>
      </c>
      <c r="AA150" s="7">
        <v>-2.9043059671338369</v>
      </c>
      <c r="AB150" s="7">
        <v>1.7655734727703199E-2</v>
      </c>
      <c r="AC150" s="7">
        <v>-0.80052724276458664</v>
      </c>
      <c r="AD150" s="7">
        <v>6.0620667193619069E-4</v>
      </c>
      <c r="AE150" s="7">
        <v>-1.3441610904494867</v>
      </c>
      <c r="AF150" s="7">
        <v>-1.2293580353521656</v>
      </c>
      <c r="AG150" s="7">
        <v>0.89472188011950771</v>
      </c>
      <c r="AH150" s="7">
        <v>-2.9043059671338436</v>
      </c>
    </row>
    <row r="151" spans="24:34" x14ac:dyDescent="0.25">
      <c r="X151">
        <v>89</v>
      </c>
      <c r="Y151" s="7">
        <v>81.464204337212934</v>
      </c>
      <c r="Z151" s="7">
        <v>7.5357956627870664</v>
      </c>
      <c r="AA151" s="7">
        <v>7.6468679126245718</v>
      </c>
      <c r="AB151" s="7">
        <v>1.4525195296511615E-2</v>
      </c>
      <c r="AC151" s="7">
        <v>2.1110972641812791</v>
      </c>
      <c r="AD151" s="7">
        <v>3.4573181010785093E-3</v>
      </c>
      <c r="AE151" s="7">
        <v>-1.3404190152831756</v>
      </c>
      <c r="AF151" s="7">
        <v>-1.2274818560979668</v>
      </c>
      <c r="AG151" s="7">
        <v>1.4529615494503902</v>
      </c>
      <c r="AH151" s="7">
        <v>7.6468679126245664</v>
      </c>
    </row>
    <row r="152" spans="24:34" x14ac:dyDescent="0.25">
      <c r="X152">
        <v>87</v>
      </c>
      <c r="Y152" s="7">
        <v>78.433261007092568</v>
      </c>
      <c r="Z152" s="7">
        <v>8.5667389929074318</v>
      </c>
      <c r="AA152" s="7">
        <v>8.6340169208715167</v>
      </c>
      <c r="AB152" s="7">
        <v>7.7921932028480112E-3</v>
      </c>
      <c r="AC152" s="7">
        <v>2.391751786979365</v>
      </c>
      <c r="AD152" s="7">
        <v>2.3644802215282011E-3</v>
      </c>
      <c r="AE152" s="7">
        <v>-1.3366956165977166</v>
      </c>
      <c r="AF152" s="7">
        <v>-1.2263525353885127</v>
      </c>
      <c r="AG152" s="7">
        <v>1.5465289479926863</v>
      </c>
      <c r="AH152" s="7">
        <v>8.6340169208715203</v>
      </c>
    </row>
    <row r="153" spans="24:34" x14ac:dyDescent="0.25">
      <c r="X153">
        <v>83</v>
      </c>
      <c r="Y153" s="7">
        <v>78.358670494532007</v>
      </c>
      <c r="Z153" s="7">
        <v>4.6413295054679935</v>
      </c>
      <c r="AA153" s="7">
        <v>4.674006552421119</v>
      </c>
      <c r="AB153" s="7">
        <v>6.991228314859866E-3</v>
      </c>
      <c r="AC153" s="7">
        <v>1.2952922023197804</v>
      </c>
      <c r="AD153" s="7">
        <v>6.2170205316938937E-4</v>
      </c>
      <c r="AE153" s="7">
        <v>-1.3329906577816031</v>
      </c>
      <c r="AF153" s="7">
        <v>-1.2256618048485042</v>
      </c>
      <c r="AG153" s="7">
        <v>1.1381090467612409</v>
      </c>
      <c r="AH153" s="7">
        <v>4.6740065524211207</v>
      </c>
    </row>
    <row r="154" spans="24:34" x14ac:dyDescent="0.25">
      <c r="X154">
        <v>83</v>
      </c>
      <c r="Y154" s="7">
        <v>79.42102412326858</v>
      </c>
      <c r="Z154" s="7">
        <v>3.5789758767314197</v>
      </c>
      <c r="AA154" s="7">
        <v>3.606554872906969</v>
      </c>
      <c r="AB154" s="7">
        <v>7.6469087945176019E-3</v>
      </c>
      <c r="AC154" s="7">
        <v>0.99914276860580131</v>
      </c>
      <c r="AD154" s="7">
        <v>4.0487520551928851E-4</v>
      </c>
      <c r="AE154" s="7">
        <v>-1.3329906577816031</v>
      </c>
      <c r="AF154" s="7">
        <v>-1.2248963838681881</v>
      </c>
      <c r="AG154" s="7">
        <v>0.99957129240780085</v>
      </c>
      <c r="AH154" s="7">
        <v>3.6065548729069623</v>
      </c>
    </row>
    <row r="155" spans="24:34" x14ac:dyDescent="0.25">
      <c r="X155">
        <v>80</v>
      </c>
      <c r="Y155" s="7">
        <v>77.895657026659151</v>
      </c>
      <c r="Z155" s="7">
        <v>2.1043429733408487</v>
      </c>
      <c r="AA155" s="7">
        <v>2.1200102690921767</v>
      </c>
      <c r="AB155" s="7">
        <v>7.39019804750333E-3</v>
      </c>
      <c r="AC155" s="7">
        <v>0.58739349966625676</v>
      </c>
      <c r="AD155" s="7">
        <v>1.3520171136277158E-4</v>
      </c>
      <c r="AE155" s="7">
        <v>-1.3329906577816031</v>
      </c>
      <c r="AF155" s="7">
        <v>-1.219509916180219</v>
      </c>
      <c r="AG155" s="7">
        <v>0.76641600953154465</v>
      </c>
      <c r="AH155" s="7">
        <v>2.1200102690921807</v>
      </c>
    </row>
    <row r="156" spans="24:34" x14ac:dyDescent="0.25">
      <c r="X156">
        <v>79.8</v>
      </c>
      <c r="Y156" s="7">
        <v>77.740523790259402</v>
      </c>
      <c r="Z156" s="7">
        <v>2.0594762097405948</v>
      </c>
      <c r="AA156" s="7">
        <v>2.0738673656237268</v>
      </c>
      <c r="AB156" s="7">
        <v>6.9392846050220953E-3</v>
      </c>
      <c r="AC156" s="7">
        <v>0.574739135418049</v>
      </c>
      <c r="AD156" s="7">
        <v>1.2148616916349838E-4</v>
      </c>
      <c r="AE156" s="7">
        <v>-1.3219841213691266</v>
      </c>
      <c r="AF156" s="7">
        <v>-1.2160595526956997</v>
      </c>
      <c r="AG156" s="7">
        <v>0.75811551588003323</v>
      </c>
      <c r="AH156" s="7">
        <v>2.0738673656237254</v>
      </c>
    </row>
    <row r="157" spans="24:34" x14ac:dyDescent="0.25">
      <c r="X157">
        <v>79.5</v>
      </c>
      <c r="Y157" s="7">
        <v>81.402090688711596</v>
      </c>
      <c r="Z157" s="7">
        <v>-1.9020906887115956</v>
      </c>
      <c r="AA157" s="7">
        <v>-1.9221580269337153</v>
      </c>
      <c r="AB157" s="7">
        <v>1.0440004380979527E-2</v>
      </c>
      <c r="AC157" s="7">
        <v>-0.53175556832364079</v>
      </c>
      <c r="AD157" s="7">
        <v>1.5701062510714824E-4</v>
      </c>
      <c r="AE157" s="7">
        <v>-1.3219841213691266</v>
      </c>
      <c r="AF157" s="7">
        <v>-1.2082827957094511</v>
      </c>
      <c r="AG157" s="7">
        <v>0.72921572139089319</v>
      </c>
      <c r="AH157" s="7">
        <v>-1.9221580269337184</v>
      </c>
    </row>
    <row r="158" spans="24:34" x14ac:dyDescent="0.25">
      <c r="X158">
        <v>79.5</v>
      </c>
      <c r="Y158" s="7">
        <v>76.477144739172871</v>
      </c>
      <c r="Z158" s="7">
        <v>3.0228552608271286</v>
      </c>
      <c r="AA158" s="7">
        <v>3.0547933768449411</v>
      </c>
      <c r="AB158" s="7">
        <v>1.0455082252009333E-2</v>
      </c>
      <c r="AC158" s="7">
        <v>0.8450871312007715</v>
      </c>
      <c r="AD158" s="7">
        <v>3.971378836231937E-4</v>
      </c>
      <c r="AE158" s="7">
        <v>-1.3147344895569</v>
      </c>
      <c r="AF158" s="7">
        <v>-1.2054373862452621</v>
      </c>
      <c r="AG158" s="7">
        <v>0.91928620744617473</v>
      </c>
      <c r="AH158" s="7">
        <v>3.0547933768449358</v>
      </c>
    </row>
    <row r="159" spans="24:34" x14ac:dyDescent="0.25">
      <c r="X159">
        <v>79.400000000000006</v>
      </c>
      <c r="Y159" s="7">
        <v>78.631793296255267</v>
      </c>
      <c r="Z159" s="7">
        <v>0.76820670374473821</v>
      </c>
      <c r="AA159" s="7">
        <v>0.77808283483639684</v>
      </c>
      <c r="AB159" s="7">
        <v>1.2692904469145996E-2</v>
      </c>
      <c r="AC159" s="7">
        <v>0.21500762175232299</v>
      </c>
      <c r="AD159" s="7">
        <v>3.1279720448660199E-5</v>
      </c>
      <c r="AE159" s="7">
        <v>-1.3147344895569</v>
      </c>
      <c r="AF159" s="7">
        <v>-1.2033433036456751</v>
      </c>
      <c r="AG159" s="7">
        <v>0.46368914344884438</v>
      </c>
      <c r="AH159" s="7">
        <v>0.77808283483639884</v>
      </c>
    </row>
    <row r="160" spans="24:34" x14ac:dyDescent="0.25">
      <c r="X160">
        <v>78.900000000000006</v>
      </c>
      <c r="Y160" s="7">
        <v>78.292744840117621</v>
      </c>
      <c r="Z160" s="7">
        <v>0.60725515988238499</v>
      </c>
      <c r="AA160" s="7">
        <v>0.61503624039757199</v>
      </c>
      <c r="AB160" s="7">
        <v>1.2651417923195069E-2</v>
      </c>
      <c r="AC160" s="7">
        <v>0.16995652865270386</v>
      </c>
      <c r="AD160" s="7">
        <v>1.948008280913709E-5</v>
      </c>
      <c r="AE160" s="7">
        <v>-1.3147344895569</v>
      </c>
      <c r="AF160" s="7">
        <v>-1.2032317077583261</v>
      </c>
      <c r="AG160" s="7">
        <v>0.41225784243929653</v>
      </c>
      <c r="AH160" s="7">
        <v>0.61503624039756521</v>
      </c>
    </row>
    <row r="161" spans="24:34" x14ac:dyDescent="0.25">
      <c r="X161">
        <v>78.8</v>
      </c>
      <c r="Y161" s="7">
        <v>83.127490250224241</v>
      </c>
      <c r="Z161" s="7">
        <v>-4.3274902502242441</v>
      </c>
      <c r="AA161" s="7">
        <v>-4.3621169189609361</v>
      </c>
      <c r="AB161" s="7">
        <v>7.9380423266910641E-3</v>
      </c>
      <c r="AC161" s="7">
        <v>-1.2082827957094511</v>
      </c>
      <c r="AD161" s="7">
        <v>6.1483445437034514E-4</v>
      </c>
      <c r="AE161" s="7">
        <v>-1.3039878652542525</v>
      </c>
      <c r="AF161" s="7">
        <v>-1.1950056055031117</v>
      </c>
      <c r="AG161" s="7">
        <v>1.0992191754647711</v>
      </c>
      <c r="AH161" s="7">
        <v>-4.3621169189609308</v>
      </c>
    </row>
    <row r="162" spans="24:34" x14ac:dyDescent="0.25">
      <c r="X162">
        <v>78.3</v>
      </c>
      <c r="Y162" s="7">
        <v>80.600010886344776</v>
      </c>
      <c r="Z162" s="7">
        <v>-2.3000108863447792</v>
      </c>
      <c r="AA162" s="7">
        <v>-2.3173139350623444</v>
      </c>
      <c r="AB162" s="7">
        <v>7.4668556796557957E-3</v>
      </c>
      <c r="AC162" s="7">
        <v>-0.6420358430830988</v>
      </c>
      <c r="AD162" s="7">
        <v>1.6321410444952776E-4</v>
      </c>
      <c r="AE162" s="7">
        <v>-1.3039878652542525</v>
      </c>
      <c r="AF162" s="7">
        <v>-1.1940941903135569</v>
      </c>
      <c r="AG162" s="7">
        <v>0.80127139165397565</v>
      </c>
      <c r="AH162" s="7">
        <v>-2.3173139350623448</v>
      </c>
    </row>
    <row r="163" spans="24:34" x14ac:dyDescent="0.25">
      <c r="X163">
        <v>78</v>
      </c>
      <c r="Y163" s="7">
        <v>80.928499012667501</v>
      </c>
      <c r="Z163" s="7">
        <v>-2.9284990126675012</v>
      </c>
      <c r="AA163" s="7">
        <v>-2.9798292584619475</v>
      </c>
      <c r="AB163" s="7">
        <v>1.7225901668251331E-2</v>
      </c>
      <c r="AC163" s="7">
        <v>-0.82152374909944137</v>
      </c>
      <c r="AD163" s="7">
        <v>6.2260830087172269E-4</v>
      </c>
      <c r="AE163" s="7">
        <v>-1.2969062889401866</v>
      </c>
      <c r="AF163" s="7">
        <v>-1.1875320952616182</v>
      </c>
      <c r="AG163" s="7">
        <v>0.90637947301306498</v>
      </c>
      <c r="AH163" s="7">
        <v>-2.9798292584619448</v>
      </c>
    </row>
    <row r="164" spans="24:34" x14ac:dyDescent="0.25">
      <c r="X164">
        <v>78</v>
      </c>
      <c r="Y164" s="7">
        <v>83.297166091666483</v>
      </c>
      <c r="Z164" s="7">
        <v>-5.2971660916664831</v>
      </c>
      <c r="AA164" s="7">
        <v>-5.3765094790327481</v>
      </c>
      <c r="AB164" s="7">
        <v>1.4757416066257682E-2</v>
      </c>
      <c r="AC164" s="7">
        <v>-1.4841366669898415</v>
      </c>
      <c r="AD164" s="7">
        <v>1.7364462154727282E-3</v>
      </c>
      <c r="AE164" s="7">
        <v>-1.2969062889401866</v>
      </c>
      <c r="AF164" s="7">
        <v>-1.1858223013071747</v>
      </c>
      <c r="AG164" s="7">
        <v>1.2182514793710868</v>
      </c>
      <c r="AH164" s="7">
        <v>-5.3765094790327481</v>
      </c>
    </row>
    <row r="165" spans="24:34" x14ac:dyDescent="0.25">
      <c r="X165">
        <v>77.599999999999994</v>
      </c>
      <c r="Y165" s="7">
        <v>81.585380533455549</v>
      </c>
      <c r="Z165" s="7">
        <v>-3.9853805334555545</v>
      </c>
      <c r="AA165" s="7">
        <v>-4.0508520048112331</v>
      </c>
      <c r="AB165" s="7">
        <v>1.6162395288180285E-2</v>
      </c>
      <c r="AC165" s="7">
        <v>-1.1174033724121335</v>
      </c>
      <c r="AD165" s="7">
        <v>1.0795646628140934E-3</v>
      </c>
      <c r="AE165" s="7">
        <v>-1.2898891601746336</v>
      </c>
      <c r="AF165" s="7">
        <v>-1.1761641179220628</v>
      </c>
      <c r="AG165" s="7">
        <v>1.0570730213245125</v>
      </c>
      <c r="AH165" s="7">
        <v>-4.0508520048112313</v>
      </c>
    </row>
    <row r="166" spans="24:34" x14ac:dyDescent="0.25">
      <c r="X166">
        <v>70</v>
      </c>
      <c r="Y166" s="7">
        <v>70.345704648992168</v>
      </c>
      <c r="Z166" s="7">
        <v>-0.34570464899216802</v>
      </c>
      <c r="AA166" s="7">
        <v>-0.34751367668019384</v>
      </c>
      <c r="AB166" s="7">
        <v>5.2056301936380051E-3</v>
      </c>
      <c r="AC166" s="7">
        <v>-9.6391880367691349E-2</v>
      </c>
      <c r="AD166" s="7">
        <v>2.5589823936465224E-6</v>
      </c>
      <c r="AE166" s="7">
        <v>-1.2898891601746336</v>
      </c>
      <c r="AF166" s="7">
        <v>-1.1735843902424459</v>
      </c>
      <c r="AG166" s="7">
        <v>0.31047041786246132</v>
      </c>
      <c r="AH166" s="7">
        <v>-0.34751367668019661</v>
      </c>
    </row>
    <row r="167" spans="24:34" x14ac:dyDescent="0.25">
      <c r="X167">
        <v>69.8</v>
      </c>
      <c r="Y167" s="7">
        <v>74.592637259796277</v>
      </c>
      <c r="Z167" s="7">
        <v>-4.7926372597962796</v>
      </c>
      <c r="AA167" s="7">
        <v>-4.803708003413675</v>
      </c>
      <c r="AB167" s="7">
        <v>2.3046245961508768E-3</v>
      </c>
      <c r="AC167" s="7">
        <v>-1.3343736950896321</v>
      </c>
      <c r="AD167" s="7">
        <v>2.1647292055500977E-4</v>
      </c>
      <c r="AE167" s="7">
        <v>-1.2898891601746336</v>
      </c>
      <c r="AF167" s="7">
        <v>-1.1729838324282309</v>
      </c>
      <c r="AG167" s="7">
        <v>1.1551509403924805</v>
      </c>
      <c r="AH167" s="7">
        <v>-4.8037080034136732</v>
      </c>
    </row>
    <row r="168" spans="24:34" x14ac:dyDescent="0.25">
      <c r="X168">
        <v>69.400000000000006</v>
      </c>
      <c r="Y168" s="7">
        <v>71.330094673221339</v>
      </c>
      <c r="Z168" s="7">
        <v>-1.9300946732213333</v>
      </c>
      <c r="AA168" s="7">
        <v>-1.9335097918543909</v>
      </c>
      <c r="AB168" s="7">
        <v>1.7662794610340208E-3</v>
      </c>
      <c r="AC168" s="7">
        <v>-0.53723510791721762</v>
      </c>
      <c r="AD168" s="7">
        <v>2.6878334414324495E-5</v>
      </c>
      <c r="AE168" s="7">
        <v>-1.2898891601746336</v>
      </c>
      <c r="AF168" s="7">
        <v>-1.1718077449906563</v>
      </c>
      <c r="AG168" s="7">
        <v>0.73296323776654559</v>
      </c>
      <c r="AH168" s="7">
        <v>-1.933509791854394</v>
      </c>
    </row>
    <row r="169" spans="24:34" x14ac:dyDescent="0.25">
      <c r="X169">
        <v>69.400000000000006</v>
      </c>
      <c r="Y169" s="7">
        <v>71.010891897806616</v>
      </c>
      <c r="Z169" s="7">
        <v>-1.61089189780661</v>
      </c>
      <c r="AA169" s="7">
        <v>-1.6134488859349574</v>
      </c>
      <c r="AB169" s="7">
        <v>1.5847964882157715E-3</v>
      </c>
      <c r="AC169" s="7">
        <v>-0.44834537711872874</v>
      </c>
      <c r="AD169" s="7">
        <v>1.6793224959967284E-5</v>
      </c>
      <c r="AE169" s="7">
        <v>-1.2760422901524544</v>
      </c>
      <c r="AF169" s="7">
        <v>-1.1687110598212613</v>
      </c>
      <c r="AG169" s="7">
        <v>0.66958597440413037</v>
      </c>
      <c r="AH169" s="7">
        <v>-1.6134488859349554</v>
      </c>
    </row>
    <row r="170" spans="24:34" x14ac:dyDescent="0.25">
      <c r="X170">
        <v>69.5</v>
      </c>
      <c r="Y170" s="7">
        <v>71.16297214969849</v>
      </c>
      <c r="Z170" s="7">
        <v>-1.6629721496984899</v>
      </c>
      <c r="AA170" s="7">
        <v>-1.6656689788127323</v>
      </c>
      <c r="AB170" s="7">
        <v>1.619066662431216E-3</v>
      </c>
      <c r="AC170" s="7">
        <v>-0.46284835928286333</v>
      </c>
      <c r="AD170" s="7">
        <v>1.8284888156789656E-5</v>
      </c>
      <c r="AE170" s="7">
        <v>-1.2726185683477402</v>
      </c>
      <c r="AF170" s="7">
        <v>-1.1615352038161288</v>
      </c>
      <c r="AG170" s="7">
        <v>0.68032959606565946</v>
      </c>
      <c r="AH170" s="7">
        <v>-1.6656689788127315</v>
      </c>
    </row>
    <row r="171" spans="24:34" x14ac:dyDescent="0.25">
      <c r="X171">
        <v>69.5</v>
      </c>
      <c r="Y171" s="7">
        <v>71.400385599879343</v>
      </c>
      <c r="Z171" s="7">
        <v>-1.9003855998793426</v>
      </c>
      <c r="AA171" s="7">
        <v>-1.9033430091654964</v>
      </c>
      <c r="AB171" s="7">
        <v>1.5537973302279628E-3</v>
      </c>
      <c r="AC171" s="7">
        <v>-0.52890940283609644</v>
      </c>
      <c r="AD171" s="7">
        <v>2.2912827003722783E-5</v>
      </c>
      <c r="AE171" s="7">
        <v>-1.2726185683477402</v>
      </c>
      <c r="AF171" s="7">
        <v>-1.149699847646598</v>
      </c>
      <c r="AG171" s="7">
        <v>0.72726157800071933</v>
      </c>
      <c r="AH171" s="7">
        <v>-1.9033430091654922</v>
      </c>
    </row>
    <row r="172" spans="24:34" x14ac:dyDescent="0.25">
      <c r="X172">
        <v>69.599999999999994</v>
      </c>
      <c r="Y172" s="7">
        <v>71.28509671563009</v>
      </c>
      <c r="Z172" s="7">
        <v>-1.6850967156300953</v>
      </c>
      <c r="AA172" s="7">
        <v>-1.6881087558726762</v>
      </c>
      <c r="AB172" s="7">
        <v>1.7842690715872377E-3</v>
      </c>
      <c r="AC172" s="7">
        <v>-0.46904500897628698</v>
      </c>
      <c r="AD172" s="7">
        <v>2.0697189454518315E-5</v>
      </c>
      <c r="AE172" s="7">
        <v>-1.2726185683477402</v>
      </c>
      <c r="AF172" s="7">
        <v>-1.1479687737765354</v>
      </c>
      <c r="AG172" s="7">
        <v>0.68486860708918973</v>
      </c>
      <c r="AH172" s="7">
        <v>-1.6881087558726746</v>
      </c>
    </row>
    <row r="173" spans="24:34" x14ac:dyDescent="0.25">
      <c r="X173">
        <v>69.599999999999994</v>
      </c>
      <c r="Y173" s="7">
        <v>71.056901886686816</v>
      </c>
      <c r="Z173" s="7">
        <v>-1.456901886686822</v>
      </c>
      <c r="AA173" s="7">
        <v>-1.4600099838471579</v>
      </c>
      <c r="AB173" s="7">
        <v>2.1288191140669526E-3</v>
      </c>
      <c r="AC173" s="7">
        <v>-0.40559720858899212</v>
      </c>
      <c r="AD173" s="7">
        <v>1.8471433244548269E-5</v>
      </c>
      <c r="AE173" s="7">
        <v>-1.2726185683477402</v>
      </c>
      <c r="AF173" s="7">
        <v>-1.1443162773914202</v>
      </c>
      <c r="AG173" s="7">
        <v>0.63686514160298657</v>
      </c>
      <c r="AH173" s="7">
        <v>-1.4600099838471643</v>
      </c>
    </row>
    <row r="174" spans="24:34" x14ac:dyDescent="0.25">
      <c r="X174">
        <v>69.400000000000006</v>
      </c>
      <c r="Y174" s="7">
        <v>70.623641556897681</v>
      </c>
      <c r="Z174" s="7">
        <v>-1.2236415568976753</v>
      </c>
      <c r="AA174" s="7">
        <v>-1.2260032906073093</v>
      </c>
      <c r="AB174" s="7">
        <v>1.9263681653427186E-3</v>
      </c>
      <c r="AC174" s="7">
        <v>-0.34062366590244603</v>
      </c>
      <c r="AD174" s="7">
        <v>1.1786171246530552E-5</v>
      </c>
      <c r="AE174" s="7">
        <v>-1.2726185683477402</v>
      </c>
      <c r="AF174" s="7">
        <v>-1.1442727127963219</v>
      </c>
      <c r="AG174" s="7">
        <v>0.58362973356610781</v>
      </c>
      <c r="AH174" s="7">
        <v>-1.2260032906073066</v>
      </c>
    </row>
    <row r="175" spans="24:34" x14ac:dyDescent="0.25">
      <c r="X175">
        <v>69</v>
      </c>
      <c r="Y175" s="7">
        <v>70.837683456495199</v>
      </c>
      <c r="Z175" s="7">
        <v>-1.8376834564951992</v>
      </c>
      <c r="AA175" s="7">
        <v>-1.8407342233488464</v>
      </c>
      <c r="AB175" s="7">
        <v>1.6573641185935982E-3</v>
      </c>
      <c r="AC175" s="7">
        <v>-0.51148486585706554</v>
      </c>
      <c r="AD175" s="7">
        <v>2.2858634770910684E-5</v>
      </c>
      <c r="AE175" s="7">
        <v>-1.2726185683477402</v>
      </c>
      <c r="AF175" s="7">
        <v>-1.1410833054711571</v>
      </c>
      <c r="AG175" s="7">
        <v>0.71518170128790737</v>
      </c>
      <c r="AH175" s="7">
        <v>-1.8407342233488448</v>
      </c>
    </row>
    <row r="176" spans="24:34" x14ac:dyDescent="0.25">
      <c r="X176">
        <v>68.7</v>
      </c>
      <c r="Y176" s="7">
        <v>70.411647829799605</v>
      </c>
      <c r="Z176" s="7">
        <v>-1.7116478297996025</v>
      </c>
      <c r="AA176" s="7">
        <v>-1.7147338504665868</v>
      </c>
      <c r="AB176" s="7">
        <v>1.7997082556811194E-3</v>
      </c>
      <c r="AC176" s="7">
        <v>-0.47643916992541907</v>
      </c>
      <c r="AD176" s="7">
        <v>2.154000174308135E-5</v>
      </c>
      <c r="AE176" s="7">
        <v>-1.2523823790942721</v>
      </c>
      <c r="AF176" s="7">
        <v>-1.1335874437125468</v>
      </c>
      <c r="AG176" s="7">
        <v>0.69024573155175617</v>
      </c>
      <c r="AH176" s="7">
        <v>-1.714733850466583</v>
      </c>
    </row>
    <row r="177" spans="24:34" x14ac:dyDescent="0.25">
      <c r="X177">
        <v>68.400000000000006</v>
      </c>
      <c r="Y177" s="7">
        <v>72.728259432021474</v>
      </c>
      <c r="Z177" s="7">
        <v>-4.3282594320214685</v>
      </c>
      <c r="AA177" s="7">
        <v>-4.3408246840460691</v>
      </c>
      <c r="AB177" s="7">
        <v>2.8946693172812489E-3</v>
      </c>
      <c r="AC177" s="7">
        <v>-1.2054373862452621</v>
      </c>
      <c r="AD177" s="7">
        <v>2.2202078425651056E-4</v>
      </c>
      <c r="AE177" s="7">
        <v>-1.2523823790942721</v>
      </c>
      <c r="AF177" s="7">
        <v>-1.1313698160387984</v>
      </c>
      <c r="AG177" s="7">
        <v>1.0979241259054571</v>
      </c>
      <c r="AH177" s="7">
        <v>-4.3408246840460736</v>
      </c>
    </row>
    <row r="178" spans="24:34" x14ac:dyDescent="0.25">
      <c r="X178">
        <v>68.5</v>
      </c>
      <c r="Y178" s="7">
        <v>69.874743825314042</v>
      </c>
      <c r="Z178" s="7">
        <v>-1.3747438253140416</v>
      </c>
      <c r="AA178" s="7">
        <v>-1.377254471736066</v>
      </c>
      <c r="AB178" s="7">
        <v>1.8229357562835539E-3</v>
      </c>
      <c r="AC178" s="7">
        <v>-0.38266599953113684</v>
      </c>
      <c r="AD178" s="7">
        <v>1.4075049420498713E-5</v>
      </c>
      <c r="AE178" s="7">
        <v>-1.2523823790942721</v>
      </c>
      <c r="AF178" s="7">
        <v>-1.1174033724121335</v>
      </c>
      <c r="AG178" s="7">
        <v>0.61860003195209812</v>
      </c>
      <c r="AH178" s="7">
        <v>-1.3772544717360706</v>
      </c>
    </row>
    <row r="179" spans="24:34" x14ac:dyDescent="0.25">
      <c r="X179">
        <v>68.2</v>
      </c>
      <c r="Y179" s="7">
        <v>72.764532768930181</v>
      </c>
      <c r="Z179" s="7">
        <v>-4.564532768930178</v>
      </c>
      <c r="AA179" s="7">
        <v>-4.577497717557236</v>
      </c>
      <c r="AB179" s="7">
        <v>2.8323222483159468E-3</v>
      </c>
      <c r="AC179" s="7">
        <v>-1.2712007036774327</v>
      </c>
      <c r="AD179" s="7">
        <v>2.4157340415746856E-4</v>
      </c>
      <c r="AE179" s="7">
        <v>-1.2523823790942721</v>
      </c>
      <c r="AF179" s="7">
        <v>-1.1158751475839455</v>
      </c>
      <c r="AG179" s="7">
        <v>1.1274753672153697</v>
      </c>
      <c r="AH179" s="7">
        <v>-4.5774977175572307</v>
      </c>
    </row>
    <row r="180" spans="24:34" x14ac:dyDescent="0.25">
      <c r="X180">
        <v>68.3</v>
      </c>
      <c r="Y180" s="7">
        <v>68.401674614566389</v>
      </c>
      <c r="Z180" s="7">
        <v>-0.1016746145663916</v>
      </c>
      <c r="AA180" s="7">
        <v>-0.10218535752473201</v>
      </c>
      <c r="AB180" s="7">
        <v>4.9982010212826136E-3</v>
      </c>
      <c r="AC180" s="7">
        <v>-2.8346699088615521E-2</v>
      </c>
      <c r="AD180" s="7">
        <v>2.1244241955579089E-7</v>
      </c>
      <c r="AE180" s="7">
        <v>-1.2523823790942721</v>
      </c>
      <c r="AF180" s="7">
        <v>-1.1114299487909058</v>
      </c>
      <c r="AG180" s="7">
        <v>0.16836477983419074</v>
      </c>
      <c r="AH180" s="7">
        <v>-0.10218535752473183</v>
      </c>
    </row>
    <row r="181" spans="24:34" x14ac:dyDescent="0.25">
      <c r="X181">
        <v>59.7</v>
      </c>
      <c r="Y181" s="7">
        <v>64.303044134504518</v>
      </c>
      <c r="Z181" s="7">
        <v>-4.6030441345045148</v>
      </c>
      <c r="AA181" s="7">
        <v>-4.6135434469454282</v>
      </c>
      <c r="AB181" s="7">
        <v>2.2757588742055176E-3</v>
      </c>
      <c r="AC181" s="7">
        <v>-1.2815683360498682</v>
      </c>
      <c r="AD181" s="7">
        <v>1.9717218862755942E-4</v>
      </c>
      <c r="AE181" s="7">
        <v>-1.2359023985485402</v>
      </c>
      <c r="AF181" s="7">
        <v>-1.1111581997664921</v>
      </c>
      <c r="AG181" s="7">
        <v>1.1320637508770732</v>
      </c>
      <c r="AH181" s="7">
        <v>-4.6135434469454335</v>
      </c>
    </row>
    <row r="182" spans="24:34" x14ac:dyDescent="0.25">
      <c r="X182">
        <v>59.5</v>
      </c>
      <c r="Y182" s="7">
        <v>63.789243127499653</v>
      </c>
      <c r="Z182" s="7">
        <v>-4.2892431274996525</v>
      </c>
      <c r="AA182" s="7">
        <v>-4.2982604040953518</v>
      </c>
      <c r="AB182" s="7">
        <v>2.0978897851576142E-3</v>
      </c>
      <c r="AC182" s="7">
        <v>-1.1940941903135569</v>
      </c>
      <c r="AD182" s="7">
        <v>1.5776777368010968E-4</v>
      </c>
      <c r="AE182" s="7">
        <v>-1.2359023985485402</v>
      </c>
      <c r="AF182" s="7">
        <v>-1.1109795725175484</v>
      </c>
      <c r="AG182" s="7">
        <v>1.0927461692056197</v>
      </c>
      <c r="AH182" s="7">
        <v>-4.2982604040953518</v>
      </c>
    </row>
    <row r="183" spans="24:34" x14ac:dyDescent="0.25">
      <c r="X183">
        <v>59.3</v>
      </c>
      <c r="Y183" s="7">
        <v>62.251081998068031</v>
      </c>
      <c r="Z183" s="7">
        <v>-2.9510819980680338</v>
      </c>
      <c r="AA183" s="7">
        <v>-2.9852051520569844</v>
      </c>
      <c r="AB183" s="7">
        <v>1.1430756765723528E-2</v>
      </c>
      <c r="AC183" s="7">
        <v>-0.82542880702061616</v>
      </c>
      <c r="AD183" s="7">
        <v>4.14642229573537E-4</v>
      </c>
      <c r="AE183" s="7">
        <v>-1.2294035019788656</v>
      </c>
      <c r="AF183" s="7">
        <v>-1.1090749227915548</v>
      </c>
      <c r="AG183" s="7">
        <v>0.90853112606042075</v>
      </c>
      <c r="AH183" s="7">
        <v>-2.9852051520569822</v>
      </c>
    </row>
    <row r="184" spans="24:34" x14ac:dyDescent="0.25">
      <c r="X184">
        <v>59.1</v>
      </c>
      <c r="Y184" s="7">
        <v>63.093273622293744</v>
      </c>
      <c r="Z184" s="7">
        <v>-3.9932736222937422</v>
      </c>
      <c r="AA184" s="7">
        <v>-3.9997360963229411</v>
      </c>
      <c r="AB184" s="7">
        <v>1.6157251062488599E-3</v>
      </c>
      <c r="AC184" s="7">
        <v>-1.1114299487909058</v>
      </c>
      <c r="AD184" s="7">
        <v>1.0521564716315266E-4</v>
      </c>
      <c r="AE184" s="7">
        <v>-1.2294035019788656</v>
      </c>
      <c r="AF184" s="7">
        <v>-1.1025230196463305</v>
      </c>
      <c r="AG184" s="7">
        <v>1.0542437805322382</v>
      </c>
      <c r="AH184" s="7">
        <v>-3.9997360963229411</v>
      </c>
    </row>
    <row r="185" spans="24:34" x14ac:dyDescent="0.25">
      <c r="X185">
        <v>58.7</v>
      </c>
      <c r="Y185" s="7">
        <v>62.692150681843799</v>
      </c>
      <c r="Z185" s="7">
        <v>-3.9921506818437962</v>
      </c>
      <c r="AA185" s="7">
        <v>-3.9989049568282766</v>
      </c>
      <c r="AB185" s="7">
        <v>1.6890311366235271E-3</v>
      </c>
      <c r="AC185" s="7">
        <v>-1.1111581997664921</v>
      </c>
      <c r="AD185" s="7">
        <v>1.0994361249447858E-4</v>
      </c>
      <c r="AE185" s="7">
        <v>-1.2294035019788656</v>
      </c>
      <c r="AF185" s="7">
        <v>-1.1021059282175949</v>
      </c>
      <c r="AG185" s="7">
        <v>1.0541148892632586</v>
      </c>
      <c r="AH185" s="7">
        <v>-3.9989049568282775</v>
      </c>
    </row>
    <row r="186" spans="24:34" x14ac:dyDescent="0.25">
      <c r="X186">
        <v>58.4</v>
      </c>
      <c r="Y186" s="7">
        <v>61.731165192065411</v>
      </c>
      <c r="Z186" s="7">
        <v>-3.3311651920654128</v>
      </c>
      <c r="AA186" s="7">
        <v>-3.3703883749492789</v>
      </c>
      <c r="AB186" s="7">
        <v>1.1637585500649909E-2</v>
      </c>
      <c r="AC186" s="7">
        <v>-0.93183699999354763</v>
      </c>
      <c r="AD186" s="7">
        <v>5.3811235517907678E-4</v>
      </c>
      <c r="AE186" s="7">
        <v>-1.2197514087080794</v>
      </c>
      <c r="AF186" s="7">
        <v>-1.0989148622377753</v>
      </c>
      <c r="AG186" s="7">
        <v>0.96531704636018301</v>
      </c>
      <c r="AH186" s="7">
        <v>-3.3703883749492816</v>
      </c>
    </row>
    <row r="187" spans="24:34" x14ac:dyDescent="0.25">
      <c r="X187">
        <v>57.6</v>
      </c>
      <c r="Y187" s="7">
        <v>61.522571065252897</v>
      </c>
      <c r="Z187" s="7">
        <v>-3.922571065252896</v>
      </c>
      <c r="AA187" s="7">
        <v>-3.9305278133790367</v>
      </c>
      <c r="AB187" s="7">
        <v>2.0243459667312982E-3</v>
      </c>
      <c r="AC187" s="7">
        <v>-1.0919751088186307</v>
      </c>
      <c r="AD187" s="7">
        <v>1.2730242214179429E-4</v>
      </c>
      <c r="AE187" s="7">
        <v>-1.2197514087080794</v>
      </c>
      <c r="AF187" s="7">
        <v>-1.097258575690133</v>
      </c>
      <c r="AG187" s="7">
        <v>1.0449761283486962</v>
      </c>
      <c r="AH187" s="7">
        <v>-3.9305278133790349</v>
      </c>
    </row>
    <row r="188" spans="24:34" x14ac:dyDescent="0.25">
      <c r="X188">
        <v>57.1</v>
      </c>
      <c r="Y188" s="7">
        <v>61.229665984709825</v>
      </c>
      <c r="Z188" s="7">
        <v>-4.129665984709824</v>
      </c>
      <c r="AA188" s="7">
        <v>-4.1385693547592552</v>
      </c>
      <c r="AB188" s="7">
        <v>2.1513158983773781E-3</v>
      </c>
      <c r="AC188" s="7">
        <v>-1.149699847646598</v>
      </c>
      <c r="AD188" s="7">
        <v>1.4998742336004477E-4</v>
      </c>
      <c r="AE188" s="7">
        <v>-1.2197514087080794</v>
      </c>
      <c r="AF188" s="7">
        <v>-1.0919751088186307</v>
      </c>
      <c r="AG188" s="7">
        <v>1.0722405735871956</v>
      </c>
      <c r="AH188" s="7">
        <v>-4.1385693547592552</v>
      </c>
    </row>
    <row r="189" spans="24:34" x14ac:dyDescent="0.25">
      <c r="X189">
        <v>56.8</v>
      </c>
      <c r="Y189" s="7">
        <v>60.898788052468696</v>
      </c>
      <c r="Z189" s="7">
        <v>-4.0987880524686986</v>
      </c>
      <c r="AA189" s="7">
        <v>-4.1074800036883445</v>
      </c>
      <c r="AB189" s="7">
        <v>2.1161274581589454E-3</v>
      </c>
      <c r="AC189" s="7">
        <v>-1.1410833054711571</v>
      </c>
      <c r="AD189" s="7">
        <v>1.4532586639306362E-4</v>
      </c>
      <c r="AE189" s="7">
        <v>-1.210211632562187</v>
      </c>
      <c r="AF189" s="7">
        <v>-1.090449369984321</v>
      </c>
      <c r="AG189" s="7">
        <v>1.0682150090085596</v>
      </c>
      <c r="AH189" s="7">
        <v>-4.1074800036883419</v>
      </c>
    </row>
    <row r="190" spans="24:34" x14ac:dyDescent="0.25">
      <c r="X190">
        <v>56.5</v>
      </c>
      <c r="Y190" s="7">
        <v>59.345618860754222</v>
      </c>
      <c r="Z190" s="7">
        <v>-2.8456188607542217</v>
      </c>
      <c r="AA190" s="7">
        <v>-2.8878041596199964</v>
      </c>
      <c r="AB190" s="7">
        <v>1.4608088545494386E-2</v>
      </c>
      <c r="AC190" s="7">
        <v>-0.79721254822036725</v>
      </c>
      <c r="AD190" s="7">
        <v>4.9588280649594458E-4</v>
      </c>
      <c r="AE190" s="7">
        <v>-1.207056068729359</v>
      </c>
      <c r="AF190" s="7">
        <v>-1.0872093199552832</v>
      </c>
      <c r="AG190" s="7">
        <v>0.89286759837075913</v>
      </c>
      <c r="AH190" s="7">
        <v>-2.8878041596199973</v>
      </c>
    </row>
    <row r="191" spans="24:34" x14ac:dyDescent="0.25">
      <c r="X191">
        <v>56.1</v>
      </c>
      <c r="Y191" s="7">
        <v>59.462652916617678</v>
      </c>
      <c r="Z191" s="7">
        <v>-3.3626529166176766</v>
      </c>
      <c r="AA191" s="7">
        <v>-3.3741801548852379</v>
      </c>
      <c r="AB191" s="7">
        <v>3.4163078847083E-3</v>
      </c>
      <c r="AC191" s="7">
        <v>-0.93675721481910768</v>
      </c>
      <c r="AD191" s="7">
        <v>1.5832289389769292E-4</v>
      </c>
      <c r="AE191" s="7">
        <v>-1.207056068729359</v>
      </c>
      <c r="AF191" s="7">
        <v>-1.0819343961395391</v>
      </c>
      <c r="AG191" s="7">
        <v>0.96786218792713852</v>
      </c>
      <c r="AH191" s="7">
        <v>-3.374180154885237</v>
      </c>
    </row>
    <row r="192" spans="24:34" x14ac:dyDescent="0.25">
      <c r="X192">
        <v>55.8</v>
      </c>
      <c r="Y192" s="7">
        <v>59.57607228614841</v>
      </c>
      <c r="Z192" s="7">
        <v>-3.7760722861484126</v>
      </c>
      <c r="AA192" s="7">
        <v>-3.786568246900103</v>
      </c>
      <c r="AB192" s="7">
        <v>2.7718926656824031E-3</v>
      </c>
      <c r="AC192" s="7">
        <v>-1.0515863396174674</v>
      </c>
      <c r="AD192" s="7">
        <v>1.6177751843925156E-4</v>
      </c>
      <c r="AE192" s="7">
        <v>-1.207056068729359</v>
      </c>
      <c r="AF192" s="7">
        <v>-1.0817969157722156</v>
      </c>
      <c r="AG192" s="7">
        <v>1.0254688389304998</v>
      </c>
      <c r="AH192" s="7">
        <v>-3.7865682469001012</v>
      </c>
    </row>
    <row r="193" spans="24:34" x14ac:dyDescent="0.25">
      <c r="X193">
        <v>55.6</v>
      </c>
      <c r="Y193" s="7">
        <v>59.47376665244861</v>
      </c>
      <c r="Z193" s="7">
        <v>-3.8737666524486087</v>
      </c>
      <c r="AA193" s="7">
        <v>-3.9071907661453338</v>
      </c>
      <c r="AB193" s="7">
        <v>8.5545128705601815E-3</v>
      </c>
      <c r="AC193" s="7">
        <v>-1.0819343961395391</v>
      </c>
      <c r="AD193" s="7">
        <v>5.315874244254744E-4</v>
      </c>
      <c r="AE193" s="7">
        <v>-1.207056068729359</v>
      </c>
      <c r="AF193" s="7">
        <v>-1.0807781043682108</v>
      </c>
      <c r="AG193" s="7">
        <v>1.040160754950666</v>
      </c>
      <c r="AH193" s="7">
        <v>-3.9071907661453329</v>
      </c>
    </row>
    <row r="194" spans="24:34" x14ac:dyDescent="0.25">
      <c r="X194">
        <v>69.400000000000006</v>
      </c>
      <c r="Y194" s="7">
        <v>68.040353052262205</v>
      </c>
      <c r="Z194" s="7">
        <v>1.3596469477378008</v>
      </c>
      <c r="AA194" s="7">
        <v>1.3721092729870747</v>
      </c>
      <c r="AB194" s="7">
        <v>9.0826040568546661E-3</v>
      </c>
      <c r="AC194" s="7">
        <v>0.37984753945162381</v>
      </c>
      <c r="AD194" s="7">
        <v>6.9604603445392254E-5</v>
      </c>
      <c r="AE194" s="7">
        <v>-1.207056068729359</v>
      </c>
      <c r="AF194" s="7">
        <v>-1.0746950664337371</v>
      </c>
      <c r="AG194" s="7">
        <v>0.61631772605663693</v>
      </c>
      <c r="AH194" s="7">
        <v>1.3721092729870812</v>
      </c>
    </row>
    <row r="195" spans="24:34" x14ac:dyDescent="0.25">
      <c r="X195">
        <v>69.099999999999994</v>
      </c>
      <c r="Y195" s="7">
        <v>67.809722283227856</v>
      </c>
      <c r="Z195" s="7">
        <v>1.2902777167721382</v>
      </c>
      <c r="AA195" s="7">
        <v>1.3024152729984166</v>
      </c>
      <c r="AB195" s="7">
        <v>9.3192674240825946E-3</v>
      </c>
      <c r="AC195" s="7">
        <v>0.36051075921224929</v>
      </c>
      <c r="AD195" s="7">
        <v>6.4347387275338411E-5</v>
      </c>
      <c r="AE195" s="7">
        <v>-1.1914554566319386</v>
      </c>
      <c r="AF195" s="7">
        <v>-1.0738128048773372</v>
      </c>
      <c r="AG195" s="7">
        <v>0.60042548181456235</v>
      </c>
      <c r="AH195" s="7">
        <v>1.30241527299842</v>
      </c>
    </row>
    <row r="196" spans="24:34" x14ac:dyDescent="0.25">
      <c r="X196">
        <v>68.7</v>
      </c>
      <c r="Y196" s="7">
        <v>67.444987879520269</v>
      </c>
      <c r="Z196" s="7">
        <v>1.2550121204797335</v>
      </c>
      <c r="AA196" s="7">
        <v>1.2666930639217924</v>
      </c>
      <c r="AB196" s="7">
        <v>9.22160527656927E-3</v>
      </c>
      <c r="AC196" s="7">
        <v>0.35064007299981703</v>
      </c>
      <c r="AD196" s="7">
        <v>6.0228146233086397E-5</v>
      </c>
      <c r="AE196" s="7">
        <v>-1.1914554566319386</v>
      </c>
      <c r="AF196" s="7">
        <v>-1.0713032329859948</v>
      </c>
      <c r="AG196" s="7">
        <v>0.59214869163058781</v>
      </c>
      <c r="AH196" s="7">
        <v>1.2666930639217884</v>
      </c>
    </row>
    <row r="197" spans="24:34" x14ac:dyDescent="0.25">
      <c r="X197">
        <v>68.3</v>
      </c>
      <c r="Y197" s="7">
        <v>67.047411563137629</v>
      </c>
      <c r="Z197" s="7">
        <v>1.2525884368623679</v>
      </c>
      <c r="AA197" s="7">
        <v>1.2636725612187405</v>
      </c>
      <c r="AB197" s="7">
        <v>8.7713579423473707E-3</v>
      </c>
      <c r="AC197" s="7">
        <v>0.34988342458575222</v>
      </c>
      <c r="AD197" s="7">
        <v>5.7014606036373293E-5</v>
      </c>
      <c r="AE197" s="7">
        <v>-1.1914554566319386</v>
      </c>
      <c r="AF197" s="7">
        <v>-1.0675201303277413</v>
      </c>
      <c r="AG197" s="7">
        <v>0.59150944589731802</v>
      </c>
      <c r="AH197" s="7">
        <v>1.2636725612187403</v>
      </c>
    </row>
    <row r="198" spans="24:34" x14ac:dyDescent="0.25">
      <c r="X198">
        <v>67.900000000000006</v>
      </c>
      <c r="Y198" s="7">
        <v>60.336003665490722</v>
      </c>
      <c r="Z198" s="7">
        <v>7.5639963345092838</v>
      </c>
      <c r="AA198" s="7">
        <v>7.7446258032317914</v>
      </c>
      <c r="AB198" s="7">
        <v>2.332320157381015E-2</v>
      </c>
      <c r="AC198" s="7">
        <v>2.1285201508880149</v>
      </c>
      <c r="AD198" s="7">
        <v>5.6942853420847246E-3</v>
      </c>
      <c r="AE198" s="7">
        <v>-1.182232646923248</v>
      </c>
      <c r="AF198" s="7">
        <v>-1.0674250864360919</v>
      </c>
      <c r="AG198" s="7">
        <v>1.4589448758907977</v>
      </c>
      <c r="AH198" s="7">
        <v>7.7446258032317905</v>
      </c>
    </row>
    <row r="199" spans="24:34" x14ac:dyDescent="0.25">
      <c r="X199">
        <v>67.400000000000006</v>
      </c>
      <c r="Y199" s="7">
        <v>60.449508780419279</v>
      </c>
      <c r="Z199" s="7">
        <v>6.9504912195807265</v>
      </c>
      <c r="AA199" s="7">
        <v>7.1109013384293078</v>
      </c>
      <c r="AB199" s="7">
        <v>2.2558338417898859E-2</v>
      </c>
      <c r="AC199" s="7">
        <v>1.9551134696821983</v>
      </c>
      <c r="AD199" s="7">
        <v>4.6430845924988057E-3</v>
      </c>
      <c r="AE199" s="7">
        <v>-1.182232646923248</v>
      </c>
      <c r="AF199" s="7">
        <v>-1.0626366835951053</v>
      </c>
      <c r="AG199" s="7">
        <v>1.3982537214977111</v>
      </c>
      <c r="AH199" s="7">
        <v>7.1109013384293052</v>
      </c>
    </row>
    <row r="200" spans="24:34" x14ac:dyDescent="0.25">
      <c r="X200">
        <v>67</v>
      </c>
      <c r="Y200" s="7">
        <v>60.219860532240368</v>
      </c>
      <c r="Z200" s="7">
        <v>6.7801394677596321</v>
      </c>
      <c r="AA200" s="7">
        <v>6.9351378967553075</v>
      </c>
      <c r="AB200" s="7">
        <v>2.2349725600726053E-2</v>
      </c>
      <c r="AC200" s="7">
        <v>1.9069914941091515</v>
      </c>
      <c r="AD200" s="7">
        <v>4.3755492837317909E-3</v>
      </c>
      <c r="AE200" s="7">
        <v>-1.182232646923248</v>
      </c>
      <c r="AF200" s="7">
        <v>-1.0616984638497122</v>
      </c>
      <c r="AG200" s="7">
        <v>1.3809386279299858</v>
      </c>
      <c r="AH200" s="7">
        <v>6.9351378967553092</v>
      </c>
    </row>
    <row r="201" spans="24:34" x14ac:dyDescent="0.25">
      <c r="X201">
        <v>66.5</v>
      </c>
      <c r="Y201" s="7">
        <v>59.707096538506647</v>
      </c>
      <c r="Z201" s="7">
        <v>6.7929034614933528</v>
      </c>
      <c r="AA201" s="7">
        <v>6.9419521521259284</v>
      </c>
      <c r="AB201" s="7">
        <v>2.1470717078758833E-2</v>
      </c>
      <c r="AC201" s="7">
        <v>1.9097231865521502</v>
      </c>
      <c r="AD201" s="7">
        <v>4.2117245835964212E-3</v>
      </c>
      <c r="AE201" s="7">
        <v>-1.182232646923248</v>
      </c>
      <c r="AF201" s="7">
        <v>-1.0556983110033562</v>
      </c>
      <c r="AG201" s="7">
        <v>1.3819273448890683</v>
      </c>
      <c r="AH201" s="7">
        <v>6.9419521521259293</v>
      </c>
    </row>
    <row r="202" spans="24:34" x14ac:dyDescent="0.25">
      <c r="X202">
        <v>65.8</v>
      </c>
      <c r="Y202" s="7">
        <v>59.036618022293261</v>
      </c>
      <c r="Z202" s="7">
        <v>6.7633819777067359</v>
      </c>
      <c r="AA202" s="7">
        <v>6.9062390172428891</v>
      </c>
      <c r="AB202" s="7">
        <v>2.0685215090221695E-2</v>
      </c>
      <c r="AC202" s="7">
        <v>1.9006609503071605</v>
      </c>
      <c r="AD202" s="7">
        <v>4.0159974945751346E-3</v>
      </c>
      <c r="AE202" s="7">
        <v>-1.1700898139672218</v>
      </c>
      <c r="AF202" s="7">
        <v>-1.0515863396174674</v>
      </c>
      <c r="AG202" s="7">
        <v>1.3786446062372857</v>
      </c>
      <c r="AH202" s="7">
        <v>6.9062390172428865</v>
      </c>
    </row>
    <row r="203" spans="24:34" x14ac:dyDescent="0.25">
      <c r="X203">
        <v>65</v>
      </c>
      <c r="Y203" s="7">
        <v>58.450719678639828</v>
      </c>
      <c r="Z203" s="7">
        <v>6.5492803213601718</v>
      </c>
      <c r="AA203" s="7">
        <v>6.6855696684232768</v>
      </c>
      <c r="AB203" s="7">
        <v>2.0385599705409888E-2</v>
      </c>
      <c r="AC203" s="7">
        <v>1.8402121377063636</v>
      </c>
      <c r="AD203" s="7">
        <v>3.708946017263088E-3</v>
      </c>
      <c r="AE203" s="7">
        <v>-1.1700898139672218</v>
      </c>
      <c r="AF203" s="7">
        <v>-1.042848818372055</v>
      </c>
      <c r="AG203" s="7">
        <v>1.3565441893673658</v>
      </c>
      <c r="AH203" s="7">
        <v>6.6855696684232786</v>
      </c>
    </row>
    <row r="204" spans="24:34" x14ac:dyDescent="0.25">
      <c r="X204">
        <v>64.2</v>
      </c>
      <c r="Y204" s="7">
        <v>57.038598602188877</v>
      </c>
      <c r="Z204" s="7">
        <v>7.1614013978111259</v>
      </c>
      <c r="AA204" s="7">
        <v>7.392754487416326</v>
      </c>
      <c r="AB204" s="7">
        <v>3.1294572273298314E-2</v>
      </c>
      <c r="AC204" s="7">
        <v>2.0235038819873807</v>
      </c>
      <c r="AD204" s="7">
        <v>6.9619639451743978E-3</v>
      </c>
      <c r="AE204" s="7">
        <v>-1.1700898139672218</v>
      </c>
      <c r="AF204" s="7">
        <v>-1.0420739133538597</v>
      </c>
      <c r="AG204" s="7">
        <v>1.4224991676578869</v>
      </c>
      <c r="AH204" s="7">
        <v>7.3927544874163269</v>
      </c>
    </row>
    <row r="205" spans="24:34" x14ac:dyDescent="0.25">
      <c r="X205">
        <v>63.3</v>
      </c>
      <c r="Y205" s="7">
        <v>57.338703620639635</v>
      </c>
      <c r="Z205" s="7">
        <v>5.9612963793603626</v>
      </c>
      <c r="AA205" s="7">
        <v>6.0815636709445187</v>
      </c>
      <c r="AB205" s="7">
        <v>1.9775718563755249E-2</v>
      </c>
      <c r="AC205" s="7">
        <v>1.6744796653565959</v>
      </c>
      <c r="AD205" s="7">
        <v>2.9772340091400698E-3</v>
      </c>
      <c r="AE205" s="7">
        <v>-1.1700898139672218</v>
      </c>
      <c r="AF205" s="7">
        <v>-1.0417577358150856</v>
      </c>
      <c r="AG205" s="7">
        <v>1.2940168721298018</v>
      </c>
      <c r="AH205" s="7">
        <v>6.0815636709445196</v>
      </c>
    </row>
    <row r="206" spans="24:34" x14ac:dyDescent="0.25">
      <c r="X206">
        <v>62.5</v>
      </c>
      <c r="Y206" s="7">
        <v>57.012328736148596</v>
      </c>
      <c r="Z206" s="7">
        <v>5.4876712638514036</v>
      </c>
      <c r="AA206" s="7">
        <v>5.5998633646721387</v>
      </c>
      <c r="AB206" s="7">
        <v>2.0034792550211761E-2</v>
      </c>
      <c r="AC206" s="7">
        <v>1.5416459652863319</v>
      </c>
      <c r="AD206" s="7">
        <v>2.5573483722960344E-3</v>
      </c>
      <c r="AE206" s="7">
        <v>-1.1700898139672218</v>
      </c>
      <c r="AF206" s="7">
        <v>-1.0413948404715365</v>
      </c>
      <c r="AG206" s="7">
        <v>1.2416303658039021</v>
      </c>
      <c r="AH206" s="7">
        <v>5.5998633646721405</v>
      </c>
    </row>
    <row r="207" spans="24:34" x14ac:dyDescent="0.25">
      <c r="X207">
        <v>61.7</v>
      </c>
      <c r="Y207" s="7">
        <v>60.681617043962696</v>
      </c>
      <c r="Z207" s="7">
        <v>1.018382956037307</v>
      </c>
      <c r="AA207" s="7">
        <v>1.0424342704383278</v>
      </c>
      <c r="AB207" s="7">
        <v>2.3072259885420537E-2</v>
      </c>
      <c r="AC207" s="7">
        <v>0.28653771491862162</v>
      </c>
      <c r="AD207" s="7">
        <v>1.0205579699173762E-4</v>
      </c>
      <c r="AE207" s="7">
        <v>-1.1700898139672218</v>
      </c>
      <c r="AF207" s="7">
        <v>-1.040900524763881</v>
      </c>
      <c r="AG207" s="7">
        <v>0.53529217715059285</v>
      </c>
      <c r="AH207" s="7">
        <v>1.0424342704383289</v>
      </c>
    </row>
    <row r="208" spans="24:34" x14ac:dyDescent="0.25">
      <c r="X208">
        <v>62</v>
      </c>
      <c r="Y208" s="7">
        <v>55.811662197152501</v>
      </c>
      <c r="Z208" s="7">
        <v>6.1883378028474993</v>
      </c>
      <c r="AA208" s="7">
        <v>6.3153377270791964</v>
      </c>
      <c r="AB208" s="7">
        <v>2.0109759718334331E-2</v>
      </c>
      <c r="AC208" s="7">
        <v>1.738550011584886</v>
      </c>
      <c r="AD208" s="7">
        <v>3.264752212346911E-3</v>
      </c>
      <c r="AE208" s="7">
        <v>-1.1521925343545227</v>
      </c>
      <c r="AF208" s="7">
        <v>-1.038942950608672</v>
      </c>
      <c r="AG208" s="7">
        <v>1.3185408645866408</v>
      </c>
      <c r="AH208" s="7">
        <v>6.3153377270791937</v>
      </c>
    </row>
    <row r="209" spans="24:34" x14ac:dyDescent="0.25">
      <c r="X209">
        <v>77.2</v>
      </c>
      <c r="Y209" s="7">
        <v>75.486709412624165</v>
      </c>
      <c r="Z209" s="7">
        <v>1.7132905873758375</v>
      </c>
      <c r="AA209" s="7">
        <v>1.7187179231258369</v>
      </c>
      <c r="AB209" s="7">
        <v>3.1577815515722515E-3</v>
      </c>
      <c r="AC209" s="7">
        <v>0.47722117882404963</v>
      </c>
      <c r="AD209" s="7">
        <v>3.7970076974576741E-5</v>
      </c>
      <c r="AE209" s="7">
        <v>-1.1521925343545227</v>
      </c>
      <c r="AF209" s="7">
        <v>-1.037751132201558</v>
      </c>
      <c r="AG209" s="7">
        <v>0.69081197067222977</v>
      </c>
      <c r="AH209" s="7">
        <v>1.7187179231258407</v>
      </c>
    </row>
    <row r="210" spans="24:34" x14ac:dyDescent="0.25">
      <c r="X210">
        <v>77</v>
      </c>
      <c r="Y210" s="7">
        <v>76.488054142665405</v>
      </c>
      <c r="Z210" s="7">
        <v>0.51194585733459519</v>
      </c>
      <c r="AA210" s="7">
        <v>0.51399815857705278</v>
      </c>
      <c r="AB210" s="7">
        <v>3.9928182780711802E-3</v>
      </c>
      <c r="AC210" s="7">
        <v>0.14265752657027481</v>
      </c>
      <c r="AD210" s="7">
        <v>4.2939091730060917E-6</v>
      </c>
      <c r="AE210" s="7">
        <v>-1.1463081367501964</v>
      </c>
      <c r="AF210" s="7">
        <v>-1.0367514930411104</v>
      </c>
      <c r="AG210" s="7">
        <v>0.37770031317206343</v>
      </c>
      <c r="AH210" s="7">
        <v>0.51399815857705655</v>
      </c>
    </row>
    <row r="211" spans="24:34" x14ac:dyDescent="0.25">
      <c r="X211">
        <v>76.8</v>
      </c>
      <c r="Y211" s="7">
        <v>75.071890024656199</v>
      </c>
      <c r="Z211" s="7">
        <v>1.7281099753437985</v>
      </c>
      <c r="AA211" s="7">
        <v>1.7335355649280899</v>
      </c>
      <c r="AB211" s="7">
        <v>3.1297826788538115E-3</v>
      </c>
      <c r="AC211" s="7">
        <v>0.48134222187075193</v>
      </c>
      <c r="AD211" s="7">
        <v>3.8285108065426565E-5</v>
      </c>
      <c r="AE211" s="7">
        <v>-1.1463081367501964</v>
      </c>
      <c r="AF211" s="7">
        <v>-1.0317036248982261</v>
      </c>
      <c r="AG211" s="7">
        <v>0.69378831200212066</v>
      </c>
      <c r="AH211" s="7">
        <v>1.7335355649280875</v>
      </c>
    </row>
    <row r="212" spans="24:34" x14ac:dyDescent="0.25">
      <c r="X212">
        <v>76.900000000000006</v>
      </c>
      <c r="Y212" s="7">
        <v>74.08262656921886</v>
      </c>
      <c r="Z212" s="7">
        <v>2.8173734307811458</v>
      </c>
      <c r="AA212" s="7">
        <v>2.8262833080072483</v>
      </c>
      <c r="AB212" s="7">
        <v>3.1525067571483252E-3</v>
      </c>
      <c r="AC212" s="7">
        <v>0.78475112307582406</v>
      </c>
      <c r="AD212" s="7">
        <v>1.0250324065238717E-4</v>
      </c>
      <c r="AE212" s="7">
        <v>-1.1463081367501964</v>
      </c>
      <c r="AF212" s="7">
        <v>-1.0314090239936167</v>
      </c>
      <c r="AG212" s="7">
        <v>0.88586179682601962</v>
      </c>
      <c r="AH212" s="7">
        <v>2.826283308007254</v>
      </c>
    </row>
    <row r="213" spans="24:34" x14ac:dyDescent="0.25">
      <c r="X213">
        <v>76.400000000000006</v>
      </c>
      <c r="Y213" s="7">
        <v>73.671801785146272</v>
      </c>
      <c r="Z213" s="7">
        <v>2.7281982148537338</v>
      </c>
      <c r="AA213" s="7">
        <v>2.771790027965892</v>
      </c>
      <c r="AB213" s="7">
        <v>1.5726953583187618E-2</v>
      </c>
      <c r="AC213" s="7">
        <v>0.76475093382967407</v>
      </c>
      <c r="AD213" s="7">
        <v>4.9183048449590364E-4</v>
      </c>
      <c r="AE213" s="7">
        <v>-1.1375552391677688</v>
      </c>
      <c r="AF213" s="7">
        <v>-1.0290599117150248</v>
      </c>
      <c r="AG213" s="7">
        <v>0.87450039098314536</v>
      </c>
      <c r="AH213" s="7">
        <v>2.771790027965896</v>
      </c>
    </row>
    <row r="214" spans="24:34" x14ac:dyDescent="0.25">
      <c r="X214">
        <v>76.099999999999994</v>
      </c>
      <c r="Y214" s="7">
        <v>72.882018140882252</v>
      </c>
      <c r="Z214" s="7">
        <v>3.2179818591177423</v>
      </c>
      <c r="AA214" s="7">
        <v>3.2689027734182616</v>
      </c>
      <c r="AB214" s="7">
        <v>1.5577371928766591E-2</v>
      </c>
      <c r="AC214" s="7">
        <v>0.90197539239753188</v>
      </c>
      <c r="AD214" s="7">
        <v>6.7756096695943029E-4</v>
      </c>
      <c r="AE214" s="7">
        <v>-1.1375552391677688</v>
      </c>
      <c r="AF214" s="7">
        <v>-1.0230458218865293</v>
      </c>
      <c r="AG214" s="7">
        <v>0.94972385059949505</v>
      </c>
      <c r="AH214" s="7">
        <v>3.268902773418255</v>
      </c>
    </row>
    <row r="215" spans="24:34" x14ac:dyDescent="0.25">
      <c r="X215">
        <v>76</v>
      </c>
      <c r="Y215" s="7">
        <v>73.621418756262358</v>
      </c>
      <c r="Z215" s="7">
        <v>2.3785812437376421</v>
      </c>
      <c r="AA215" s="7">
        <v>2.3837263529549517</v>
      </c>
      <c r="AB215" s="7">
        <v>2.1584311516853333E-3</v>
      </c>
      <c r="AC215" s="7">
        <v>0.66219986158014976</v>
      </c>
      <c r="AD215" s="7">
        <v>4.9923057844018342E-5</v>
      </c>
      <c r="AE215" s="7">
        <v>-1.1375552391677688</v>
      </c>
      <c r="AF215" s="7">
        <v>-1.0151504698030425</v>
      </c>
      <c r="AG215" s="7">
        <v>0.81375663535245579</v>
      </c>
      <c r="AH215" s="7">
        <v>2.3837263529549535</v>
      </c>
    </row>
    <row r="216" spans="24:34" x14ac:dyDescent="0.25">
      <c r="X216">
        <v>75.400000000000006</v>
      </c>
      <c r="Y216" s="7">
        <v>74.743046547302697</v>
      </c>
      <c r="Z216" s="7">
        <v>0.65695345269730865</v>
      </c>
      <c r="AA216" s="7">
        <v>0.658912657844553</v>
      </c>
      <c r="AB216" s="7">
        <v>2.9733912741294198E-3</v>
      </c>
      <c r="AC216" s="7">
        <v>0.18297136026215818</v>
      </c>
      <c r="AD216" s="7">
        <v>5.2548212344765321E-6</v>
      </c>
      <c r="AE216" s="7">
        <v>-1.1375552391677688</v>
      </c>
      <c r="AF216" s="7">
        <v>-1.0123811484403478</v>
      </c>
      <c r="AG216" s="7">
        <v>0.42775151696067448</v>
      </c>
      <c r="AH216" s="7">
        <v>0.6589126578445571</v>
      </c>
    </row>
    <row r="217" spans="24:34" x14ac:dyDescent="0.25">
      <c r="X217">
        <v>75.7</v>
      </c>
      <c r="Y217" s="7">
        <v>75.092487909267433</v>
      </c>
      <c r="Z217" s="7">
        <v>0.60751209073256973</v>
      </c>
      <c r="AA217" s="7">
        <v>0.61470589135689124</v>
      </c>
      <c r="AB217" s="7">
        <v>1.1702833380106343E-2</v>
      </c>
      <c r="AC217" s="7">
        <v>0.16994681990148855</v>
      </c>
      <c r="AD217" s="7">
        <v>1.8000142996369774E-5</v>
      </c>
      <c r="AE217" s="7">
        <v>-1.1375552391677688</v>
      </c>
      <c r="AF217" s="7">
        <v>-1.011868760868613</v>
      </c>
      <c r="AG217" s="7">
        <v>0.41224606717528373</v>
      </c>
      <c r="AH217" s="7">
        <v>0.61470589135688913</v>
      </c>
    </row>
    <row r="218" spans="24:34" x14ac:dyDescent="0.25">
      <c r="X218">
        <v>75</v>
      </c>
      <c r="Y218" s="7">
        <v>66.076173891468528</v>
      </c>
      <c r="Z218" s="7">
        <v>8.9238261085314718</v>
      </c>
      <c r="AA218" s="7">
        <v>9.2007399993516117</v>
      </c>
      <c r="AB218" s="7">
        <v>3.0096915122007427E-2</v>
      </c>
      <c r="AC218" s="7">
        <v>2.5199319931824578</v>
      </c>
      <c r="AD218" s="7">
        <v>1.0370929515962397E-2</v>
      </c>
      <c r="AE218" s="7">
        <v>-1.1375552391677688</v>
      </c>
      <c r="AF218" s="7">
        <v>-1.0095493171189773</v>
      </c>
      <c r="AG218" s="7">
        <v>1.5874293663601091</v>
      </c>
      <c r="AH218" s="7">
        <v>9.2007399993516152</v>
      </c>
    </row>
    <row r="219" spans="24:34" x14ac:dyDescent="0.25">
      <c r="X219">
        <v>75.5</v>
      </c>
      <c r="Y219" s="7">
        <v>66.071430513913299</v>
      </c>
      <c r="Z219" s="7">
        <v>9.4285694860867011</v>
      </c>
      <c r="AA219" s="7">
        <v>9.7089174333627</v>
      </c>
      <c r="AB219" s="7">
        <v>2.8875304502296518E-2</v>
      </c>
      <c r="AC219" s="7">
        <v>2.6607875432501578</v>
      </c>
      <c r="AD219" s="7">
        <v>1.1079454310501984E-2</v>
      </c>
      <c r="AE219" s="7">
        <v>-1.1375552391677688</v>
      </c>
      <c r="AF219" s="7">
        <v>-1.0053061207364855</v>
      </c>
      <c r="AG219" s="7">
        <v>1.6311920620362759</v>
      </c>
      <c r="AH219" s="7">
        <v>9.7089174333627035</v>
      </c>
    </row>
    <row r="220" spans="24:34" x14ac:dyDescent="0.25">
      <c r="X220">
        <v>65.099999999999994</v>
      </c>
      <c r="Y220" s="7">
        <v>68.944127606320293</v>
      </c>
      <c r="Z220" s="7">
        <v>-3.8441276063202992</v>
      </c>
      <c r="AA220" s="7">
        <v>-3.8603195106962858</v>
      </c>
      <c r="AB220" s="7">
        <v>4.1944466853394815E-3</v>
      </c>
      <c r="AC220" s="7">
        <v>-1.0713032329859948</v>
      </c>
      <c r="AD220" s="7">
        <v>2.5443178499390045E-4</v>
      </c>
      <c r="AE220" s="7">
        <v>-1.1174634002413726</v>
      </c>
      <c r="AF220" s="7">
        <v>-1.0015115587512982</v>
      </c>
      <c r="AG220" s="7">
        <v>1.035037793023035</v>
      </c>
      <c r="AH220" s="7">
        <v>-3.8603195106962906</v>
      </c>
    </row>
    <row r="221" spans="24:34" x14ac:dyDescent="0.25">
      <c r="X221">
        <v>64.2</v>
      </c>
      <c r="Y221" s="7">
        <v>68.03006861974859</v>
      </c>
      <c r="Z221" s="7">
        <v>-3.8300686197485874</v>
      </c>
      <c r="AA221" s="7">
        <v>-3.8464887995491921</v>
      </c>
      <c r="AB221" s="7">
        <v>4.2688749808723163E-3</v>
      </c>
      <c r="AC221" s="7">
        <v>-1.0674250864360919</v>
      </c>
      <c r="AD221" s="7">
        <v>2.5709436808697445E-4</v>
      </c>
      <c r="AE221" s="7">
        <v>-1.1174634002413726</v>
      </c>
      <c r="AF221" s="7">
        <v>-0.9943361224761218</v>
      </c>
      <c r="AG221" s="7">
        <v>1.0331626621380061</v>
      </c>
      <c r="AH221" s="7">
        <v>-3.8464887995491885</v>
      </c>
    </row>
    <row r="222" spans="24:34" x14ac:dyDescent="0.25">
      <c r="X222">
        <v>63.4</v>
      </c>
      <c r="Y222" s="7">
        <v>71.900556507384564</v>
      </c>
      <c r="Z222" s="7">
        <v>-8.5005565073845659</v>
      </c>
      <c r="AA222" s="7">
        <v>-8.5459633635663224</v>
      </c>
      <c r="AB222" s="7">
        <v>5.3132519120474677E-3</v>
      </c>
      <c r="AC222" s="7">
        <v>-2.3703151069025581</v>
      </c>
      <c r="AD222" s="7">
        <v>1.5795473276533328E-3</v>
      </c>
      <c r="AE222" s="7">
        <v>-1.1174634002413726</v>
      </c>
      <c r="AF222" s="7">
        <v>-0.99271706076910748</v>
      </c>
      <c r="AG222" s="7">
        <v>1.5395827703967586</v>
      </c>
      <c r="AH222" s="7">
        <v>-8.5459633635663224</v>
      </c>
    </row>
    <row r="223" spans="24:34" x14ac:dyDescent="0.25">
      <c r="X223">
        <v>62.2</v>
      </c>
      <c r="Y223" s="7">
        <v>65.713003072525851</v>
      </c>
      <c r="Z223" s="7">
        <v>-3.5130030725258479</v>
      </c>
      <c r="AA223" s="7">
        <v>-3.5243171789279302</v>
      </c>
      <c r="AB223" s="7">
        <v>3.2102974356925397E-3</v>
      </c>
      <c r="AC223" s="7">
        <v>-0.978540150708192</v>
      </c>
      <c r="AD223" s="7">
        <v>1.6231005619075497E-4</v>
      </c>
      <c r="AE223" s="7">
        <v>-1.1174634002413726</v>
      </c>
      <c r="AF223" s="7">
        <v>-0.99264175489645157</v>
      </c>
      <c r="AG223" s="7">
        <v>0.98921188362665358</v>
      </c>
      <c r="AH223" s="7">
        <v>-3.5243171789279275</v>
      </c>
    </row>
    <row r="224" spans="24:34" x14ac:dyDescent="0.25">
      <c r="X224">
        <v>61.1</v>
      </c>
      <c r="Y224" s="7">
        <v>64.7321087894464</v>
      </c>
      <c r="Z224" s="7">
        <v>-3.6321087894463986</v>
      </c>
      <c r="AA224" s="7">
        <v>-3.6449010676031222</v>
      </c>
      <c r="AB224" s="7">
        <v>3.5096365908031703E-3</v>
      </c>
      <c r="AC224" s="7">
        <v>-1.011868760868613</v>
      </c>
      <c r="AD224" s="7">
        <v>1.8979458683434164E-4</v>
      </c>
      <c r="AE224" s="7">
        <v>-1.1174634002413726</v>
      </c>
      <c r="AF224" s="7">
        <v>-0.98701277971383505</v>
      </c>
      <c r="AG224" s="7">
        <v>1.0059168757251331</v>
      </c>
      <c r="AH224" s="7">
        <v>-3.6449010676031159</v>
      </c>
    </row>
    <row r="225" spans="24:34" x14ac:dyDescent="0.25">
      <c r="X225">
        <v>59.2</v>
      </c>
      <c r="Y225" s="7">
        <v>62.630765807369279</v>
      </c>
      <c r="Z225" s="7">
        <v>-3.4307658073692764</v>
      </c>
      <c r="AA225" s="7">
        <v>-3.4458078509821632</v>
      </c>
      <c r="AB225" s="7">
        <v>4.3653170064597586E-3</v>
      </c>
      <c r="AC225" s="7">
        <v>-0.95618726751133798</v>
      </c>
      <c r="AD225" s="7">
        <v>2.1098330069518588E-4</v>
      </c>
      <c r="AE225" s="7">
        <v>-1.1174634002413726</v>
      </c>
      <c r="AF225" s="7">
        <v>-0.98672339853065394</v>
      </c>
      <c r="AG225" s="7">
        <v>0.97784828450600558</v>
      </c>
      <c r="AH225" s="7">
        <v>-3.4458078509821615</v>
      </c>
    </row>
    <row r="226" spans="24:34" x14ac:dyDescent="0.25">
      <c r="X226">
        <v>57.5</v>
      </c>
      <c r="Y226" s="7">
        <v>60.034293154751317</v>
      </c>
      <c r="Z226" s="7">
        <v>-2.5342931547513174</v>
      </c>
      <c r="AA226" s="7">
        <v>-2.5488259398397801</v>
      </c>
      <c r="AB226" s="7">
        <v>5.7017565857688706E-3</v>
      </c>
      <c r="AC226" s="7">
        <v>-0.70680629082241653</v>
      </c>
      <c r="AD226" s="7">
        <v>1.5077842838237242E-4</v>
      </c>
      <c r="AE226" s="7">
        <v>-1.1005940465096573</v>
      </c>
      <c r="AF226" s="7">
        <v>-0.98599791595026287</v>
      </c>
      <c r="AG226" s="7">
        <v>0.84071772362810127</v>
      </c>
      <c r="AH226" s="7">
        <v>-2.5488259398397775</v>
      </c>
    </row>
    <row r="227" spans="24:34" x14ac:dyDescent="0.25">
      <c r="X227">
        <v>56.9</v>
      </c>
      <c r="Y227" s="7">
        <v>59.349972507914281</v>
      </c>
      <c r="Z227" s="7">
        <v>-2.449972507914282</v>
      </c>
      <c r="AA227" s="7">
        <v>-2.465310737923339</v>
      </c>
      <c r="AB227" s="7">
        <v>6.2216213855352635E-3</v>
      </c>
      <c r="AC227" s="7">
        <v>-0.68346822857985434</v>
      </c>
      <c r="AD227" s="7">
        <v>1.539207234682116E-4</v>
      </c>
      <c r="AE227" s="7">
        <v>-1.1005940465096573</v>
      </c>
      <c r="AF227" s="7">
        <v>-0.98286037232688295</v>
      </c>
      <c r="AG227" s="7">
        <v>0.8267213730029328</v>
      </c>
      <c r="AH227" s="7">
        <v>-2.4653107379233354</v>
      </c>
    </row>
    <row r="228" spans="24:34" x14ac:dyDescent="0.25">
      <c r="X228">
        <v>54.8</v>
      </c>
      <c r="Y228" s="7">
        <v>57.404953062800246</v>
      </c>
      <c r="Z228" s="7">
        <v>-2.6049530628002486</v>
      </c>
      <c r="AA228" s="7">
        <v>-2.6269785662242313</v>
      </c>
      <c r="AB228" s="7">
        <v>8.3843483563848329E-3</v>
      </c>
      <c r="AC228" s="7">
        <v>-0.72749515886651428</v>
      </c>
      <c r="AD228" s="7">
        <v>2.3552258295522668E-4</v>
      </c>
      <c r="AE228" s="7">
        <v>-1.0950400512086547</v>
      </c>
      <c r="AF228" s="7">
        <v>-0.98107655331799892</v>
      </c>
      <c r="AG228" s="7">
        <v>0.85293326753416898</v>
      </c>
      <c r="AH228" s="7">
        <v>-2.6269785662242287</v>
      </c>
    </row>
    <row r="229" spans="24:34" x14ac:dyDescent="0.25">
      <c r="X229">
        <v>51.7</v>
      </c>
      <c r="Y229" s="7">
        <v>53.559777618621695</v>
      </c>
      <c r="Z229" s="7">
        <v>-1.8597776186216919</v>
      </c>
      <c r="AA229" s="7">
        <v>-1.9069525402556948</v>
      </c>
      <c r="AB229" s="7">
        <v>2.4738382648830274E-2</v>
      </c>
      <c r="AC229" s="7">
        <v>-0.52372383880018225</v>
      </c>
      <c r="AD229" s="7">
        <v>3.6618559375541597E-4</v>
      </c>
      <c r="AE229" s="7">
        <v>-1.0950400512086547</v>
      </c>
      <c r="AF229" s="7">
        <v>-0.978540150708192</v>
      </c>
      <c r="AG229" s="7">
        <v>0.72368766660775852</v>
      </c>
      <c r="AH229" s="7">
        <v>-1.9069525402556964</v>
      </c>
    </row>
    <row r="230" spans="24:34" x14ac:dyDescent="0.25">
      <c r="X230">
        <v>48.1</v>
      </c>
      <c r="Y230" s="7">
        <v>48.832038164437478</v>
      </c>
      <c r="Z230" s="7">
        <v>-0.73203816443747627</v>
      </c>
      <c r="AA230" s="7">
        <v>-0.74651834436161124</v>
      </c>
      <c r="AB230" s="7">
        <v>1.9396951238378819E-2</v>
      </c>
      <c r="AC230" s="7">
        <v>-0.20558385031389373</v>
      </c>
      <c r="AD230" s="7">
        <v>4.4001210569370359E-5</v>
      </c>
      <c r="AE230" s="7">
        <v>-1.0895196306228982</v>
      </c>
      <c r="AF230" s="7">
        <v>-0.97615217773450702</v>
      </c>
      <c r="AG230" s="7">
        <v>0.4534135532975318</v>
      </c>
      <c r="AH230" s="7">
        <v>-0.74651834436161379</v>
      </c>
    </row>
    <row r="231" spans="24:34" x14ac:dyDescent="0.25">
      <c r="X231">
        <v>46.4</v>
      </c>
      <c r="Y231" s="7">
        <v>46.710904783330008</v>
      </c>
      <c r="Z231" s="7">
        <v>-0.31090478333000959</v>
      </c>
      <c r="AA231" s="7">
        <v>-0.3212695048271641</v>
      </c>
      <c r="AB231" s="7">
        <v>3.2261765718261878E-2</v>
      </c>
      <c r="AC231" s="7">
        <v>-8.7892202092477292E-2</v>
      </c>
      <c r="AD231" s="7">
        <v>1.3554307170247125E-5</v>
      </c>
      <c r="AE231" s="7">
        <v>-1.0895196306228982</v>
      </c>
      <c r="AF231" s="7">
        <v>-0.97256997538873158</v>
      </c>
      <c r="AG231" s="7">
        <v>0.29646619047115186</v>
      </c>
      <c r="AH231" s="7">
        <v>-0.3212695048271656</v>
      </c>
    </row>
    <row r="232" spans="24:34" x14ac:dyDescent="0.25">
      <c r="X232">
        <v>46</v>
      </c>
      <c r="Y232" s="7">
        <v>44.353241703652202</v>
      </c>
      <c r="Z232" s="7">
        <v>1.646758296347798</v>
      </c>
      <c r="AA232" s="7">
        <v>1.6876702584435108</v>
      </c>
      <c r="AB232" s="7">
        <v>2.4241679848910666E-2</v>
      </c>
      <c r="AC232" s="7">
        <v>0.46361835352270747</v>
      </c>
      <c r="AD232" s="7">
        <v>2.8105291100795544E-4</v>
      </c>
      <c r="AE232" s="7">
        <v>-1.0895196306228982</v>
      </c>
      <c r="AF232" s="7">
        <v>-0.97204175565278372</v>
      </c>
      <c r="AG232" s="7">
        <v>0.68089525884875091</v>
      </c>
      <c r="AH232" s="7">
        <v>1.6876702584435139</v>
      </c>
    </row>
    <row r="233" spans="24:34" x14ac:dyDescent="0.25">
      <c r="X233">
        <v>46.7</v>
      </c>
      <c r="Y233" s="7">
        <v>42.678705693959884</v>
      </c>
      <c r="Z233" s="7">
        <v>4.0212943060401187</v>
      </c>
      <c r="AA233" s="7">
        <v>4.1305590032909265</v>
      </c>
      <c r="AB233" s="7">
        <v>2.645276272866607E-2</v>
      </c>
      <c r="AC233" s="7">
        <v>1.133415731838767</v>
      </c>
      <c r="AD233" s="7">
        <v>1.8371257293204794E-3</v>
      </c>
      <c r="AE233" s="7">
        <v>-1.0895196306228982</v>
      </c>
      <c r="AF233" s="7">
        <v>-0.97202160568125395</v>
      </c>
      <c r="AG233" s="7">
        <v>1.0646199941006025</v>
      </c>
      <c r="AH233" s="7">
        <v>4.1305590032909292</v>
      </c>
    </row>
    <row r="234" spans="24:34" x14ac:dyDescent="0.25">
      <c r="X234">
        <v>47.8</v>
      </c>
      <c r="Y234" s="7">
        <v>43.164314660505681</v>
      </c>
      <c r="Z234" s="7">
        <v>4.6356853394943158</v>
      </c>
      <c r="AA234" s="7">
        <v>4.7713946021700124</v>
      </c>
      <c r="AB234" s="7">
        <v>2.844226352898567E-2</v>
      </c>
      <c r="AC234" s="7">
        <v>1.3079210632652858</v>
      </c>
      <c r="AD234" s="7">
        <v>2.6357548142228512E-3</v>
      </c>
      <c r="AE234" s="7">
        <v>-1.0895196306228982</v>
      </c>
      <c r="AF234" s="7">
        <v>-0.97158790302081488</v>
      </c>
      <c r="AG234" s="7">
        <v>1.1436437658927214</v>
      </c>
      <c r="AH234" s="7">
        <v>4.7713946021700151</v>
      </c>
    </row>
    <row r="235" spans="24:34" x14ac:dyDescent="0.25">
      <c r="X235">
        <v>74.8</v>
      </c>
      <c r="Y235" s="7">
        <v>75.699648912159105</v>
      </c>
      <c r="Z235" s="7">
        <v>-0.89964891215910825</v>
      </c>
      <c r="AA235" s="7">
        <v>-0.90268107946860709</v>
      </c>
      <c r="AB235" s="7">
        <v>3.3590682007954877E-3</v>
      </c>
      <c r="AC235" s="7">
        <v>-0.25061415170702783</v>
      </c>
      <c r="AD235" s="7">
        <v>1.1141346556913536E-5</v>
      </c>
      <c r="AE235" s="7">
        <v>-1.0758617643853021</v>
      </c>
      <c r="AF235" s="7">
        <v>-0.97057348200235072</v>
      </c>
      <c r="AG235" s="7">
        <v>0.50061377498729276</v>
      </c>
      <c r="AH235" s="7">
        <v>-0.90268107946861098</v>
      </c>
    </row>
    <row r="236" spans="24:34" x14ac:dyDescent="0.25">
      <c r="X236">
        <v>74.7</v>
      </c>
      <c r="Y236" s="7">
        <v>75.170319356348216</v>
      </c>
      <c r="Z236" s="7">
        <v>-0.47031935634821309</v>
      </c>
      <c r="AA236" s="7">
        <v>-0.47228113772489166</v>
      </c>
      <c r="AB236" s="7">
        <v>4.1538423196933773E-3</v>
      </c>
      <c r="AC236" s="7">
        <v>-0.13106858732814447</v>
      </c>
      <c r="AD236" s="7">
        <v>3.7713895277807512E-6</v>
      </c>
      <c r="AE236" s="7">
        <v>-1.0758617643853021</v>
      </c>
      <c r="AF236" s="7">
        <v>-0.96500683945327348</v>
      </c>
      <c r="AG236" s="7">
        <v>0.36203395880517131</v>
      </c>
      <c r="AH236" s="7">
        <v>-0.47228113772488767</v>
      </c>
    </row>
    <row r="237" spans="24:34" x14ac:dyDescent="0.25">
      <c r="X237">
        <v>74.5</v>
      </c>
      <c r="Y237" s="7">
        <v>75.115631818640651</v>
      </c>
      <c r="Z237" s="7">
        <v>-0.61563181864065086</v>
      </c>
      <c r="AA237" s="7">
        <v>-0.6185650079872147</v>
      </c>
      <c r="AB237" s="7">
        <v>4.7419257615514444E-3</v>
      </c>
      <c r="AC237" s="7">
        <v>-0.17161494087345178</v>
      </c>
      <c r="AD237" s="7">
        <v>7.3854273440340479E-6</v>
      </c>
      <c r="AE237" s="7">
        <v>-1.0704544602760233</v>
      </c>
      <c r="AF237" s="7">
        <v>-0.96320583727740727</v>
      </c>
      <c r="AG237" s="7">
        <v>0.41426433695582798</v>
      </c>
      <c r="AH237" s="7">
        <v>-0.61856500798721969</v>
      </c>
    </row>
    <row r="238" spans="24:34" x14ac:dyDescent="0.25">
      <c r="X238">
        <v>74.099999999999994</v>
      </c>
      <c r="Y238" s="7">
        <v>74.839097307552365</v>
      </c>
      <c r="Z238" s="7">
        <v>-0.73909730755237035</v>
      </c>
      <c r="AA238" s="7">
        <v>-0.74704452894539486</v>
      </c>
      <c r="AB238" s="7">
        <v>1.0638216445059818E-2</v>
      </c>
      <c r="AC238" s="7">
        <v>-0.20664549727805018</v>
      </c>
      <c r="AD238" s="7">
        <v>2.4166401346858812E-5</v>
      </c>
      <c r="AE238" s="7">
        <v>-1.0704544602760233</v>
      </c>
      <c r="AF238" s="7">
        <v>-0.96261532874796207</v>
      </c>
      <c r="AG238" s="7">
        <v>0.45458277274666953</v>
      </c>
      <c r="AH238" s="7">
        <v>-0.7470445289453892</v>
      </c>
    </row>
    <row r="239" spans="24:34" x14ac:dyDescent="0.25">
      <c r="X239">
        <v>73.8</v>
      </c>
      <c r="Y239" s="7">
        <v>74.47446072224291</v>
      </c>
      <c r="Z239" s="7">
        <v>-0.67446072224291242</v>
      </c>
      <c r="AA239" s="7">
        <v>-0.6806442937356536</v>
      </c>
      <c r="AB239" s="7">
        <v>9.0848796495521453E-3</v>
      </c>
      <c r="AC239" s="7">
        <v>-0.18842578243852012</v>
      </c>
      <c r="AD239" s="7">
        <v>1.713206750028835E-5</v>
      </c>
      <c r="AE239" s="7">
        <v>-1.0704544602760233</v>
      </c>
      <c r="AF239" s="7">
        <v>-0.95618726751133798</v>
      </c>
      <c r="AG239" s="7">
        <v>0.43408038706963037</v>
      </c>
      <c r="AH239" s="7">
        <v>-0.68064429373565527</v>
      </c>
    </row>
    <row r="240" spans="24:34" x14ac:dyDescent="0.25">
      <c r="X240">
        <v>73.599999999999994</v>
      </c>
      <c r="Y240" s="7">
        <v>74.22517627489762</v>
      </c>
      <c r="Z240" s="7">
        <v>-0.62517627489762617</v>
      </c>
      <c r="AA240" s="7">
        <v>-0.63120524892511298</v>
      </c>
      <c r="AB240" s="7">
        <v>9.5515270789640703E-3</v>
      </c>
      <c r="AC240" s="7">
        <v>-0.17469820264092001</v>
      </c>
      <c r="AD240" s="7">
        <v>1.5490455812655763E-5</v>
      </c>
      <c r="AE240" s="7">
        <v>-1.0704544602760233</v>
      </c>
      <c r="AF240" s="7">
        <v>-0.95463389033168689</v>
      </c>
      <c r="AG240" s="7">
        <v>0.41796914077587116</v>
      </c>
      <c r="AH240" s="7">
        <v>-0.63120524892511876</v>
      </c>
    </row>
    <row r="241" spans="24:34" x14ac:dyDescent="0.25">
      <c r="X241">
        <v>73.400000000000006</v>
      </c>
      <c r="Y241" s="7">
        <v>72.325296367796</v>
      </c>
      <c r="Z241" s="7">
        <v>1.074703632204006</v>
      </c>
      <c r="AA241" s="7">
        <v>1.0840829881933729</v>
      </c>
      <c r="AB241" s="7">
        <v>8.6518800603928164E-3</v>
      </c>
      <c r="AC241" s="7">
        <v>0.30017707042677355</v>
      </c>
      <c r="AD241" s="7">
        <v>4.1389076056730141E-5</v>
      </c>
      <c r="AE241" s="7">
        <v>-1.0597326997110486</v>
      </c>
      <c r="AF241" s="7">
        <v>-0.95337504802796857</v>
      </c>
      <c r="AG241" s="7">
        <v>0.54788417610547357</v>
      </c>
      <c r="AH241" s="7">
        <v>1.0840829881933673</v>
      </c>
    </row>
    <row r="242" spans="24:34" x14ac:dyDescent="0.25">
      <c r="X242">
        <v>73.3</v>
      </c>
      <c r="Y242" s="7">
        <v>73.861212986234079</v>
      </c>
      <c r="Z242" s="7">
        <v>-0.56121298623408222</v>
      </c>
      <c r="AA242" s="7">
        <v>-0.56354302266100831</v>
      </c>
      <c r="AB242" s="7">
        <v>4.1346203097853522E-3</v>
      </c>
      <c r="AC242" s="7">
        <v>-0.15639731260051548</v>
      </c>
      <c r="AD242" s="7">
        <v>5.3449047519593193E-6</v>
      </c>
      <c r="AE242" s="7">
        <v>-1.0570712344634026</v>
      </c>
      <c r="AF242" s="7">
        <v>-0.95251405788862009</v>
      </c>
      <c r="AG242" s="7">
        <v>0.39547100096026699</v>
      </c>
      <c r="AH242" s="7">
        <v>-0.5635430226610143</v>
      </c>
    </row>
    <row r="243" spans="24:34" x14ac:dyDescent="0.25">
      <c r="X243">
        <v>73</v>
      </c>
      <c r="Y243" s="7">
        <v>73.865171062139794</v>
      </c>
      <c r="Z243" s="7">
        <v>-0.86517106213979389</v>
      </c>
      <c r="AA243" s="7">
        <v>-0.86873029485174413</v>
      </c>
      <c r="AB243" s="7">
        <v>4.0970514474308285E-3</v>
      </c>
      <c r="AC243" s="7">
        <v>-0.24109897697914559</v>
      </c>
      <c r="AD243" s="7">
        <v>1.2586110304315174E-5</v>
      </c>
      <c r="AE243" s="7">
        <v>-1.0570712344634026</v>
      </c>
      <c r="AF243" s="7">
        <v>-0.95208414220028559</v>
      </c>
      <c r="AG243" s="7">
        <v>0.49101830615481701</v>
      </c>
      <c r="AH243" s="7">
        <v>-0.86873029485174313</v>
      </c>
    </row>
    <row r="244" spans="24:34" x14ac:dyDescent="0.25">
      <c r="X244">
        <v>72.7</v>
      </c>
      <c r="Y244" s="7">
        <v>73.695811167955213</v>
      </c>
      <c r="Z244" s="7">
        <v>-0.99581116795521041</v>
      </c>
      <c r="AA244" s="7">
        <v>-1.0041872819908804</v>
      </c>
      <c r="AB244" s="7">
        <v>8.3411871330114802E-3</v>
      </c>
      <c r="AC244" s="7">
        <v>-0.27809792371166742</v>
      </c>
      <c r="AD244" s="7">
        <v>3.423792850416556E-5</v>
      </c>
      <c r="AE244" s="7">
        <v>-1.0570712344634026</v>
      </c>
      <c r="AF244" s="7">
        <v>-0.95032820504586235</v>
      </c>
      <c r="AG244" s="7">
        <v>0.52734990633512724</v>
      </c>
      <c r="AH244" s="7">
        <v>-1.0041872819908866</v>
      </c>
    </row>
    <row r="245" spans="24:34" x14ac:dyDescent="0.25">
      <c r="X245">
        <v>72</v>
      </c>
      <c r="Y245" s="7">
        <v>76.388970644878995</v>
      </c>
      <c r="Z245" s="7">
        <v>-4.3889706448789951</v>
      </c>
      <c r="AA245" s="7">
        <v>-4.4256273792657908</v>
      </c>
      <c r="AB245" s="7">
        <v>8.2828334257274965E-3</v>
      </c>
      <c r="AC245" s="7">
        <v>-1.2256618048485042</v>
      </c>
      <c r="AD245" s="7">
        <v>6.6035702219422799E-4</v>
      </c>
      <c r="AE245" s="7">
        <v>-1.0491313979639725</v>
      </c>
      <c r="AF245" s="7">
        <v>-0.94954367429860687</v>
      </c>
      <c r="AG245" s="7">
        <v>1.1070961136452897</v>
      </c>
      <c r="AH245" s="7">
        <v>-4.4256273792657925</v>
      </c>
    </row>
    <row r="246" spans="24:34" x14ac:dyDescent="0.25">
      <c r="X246">
        <v>71.8</v>
      </c>
      <c r="Y246" s="7">
        <v>74.463266272897357</v>
      </c>
      <c r="Z246" s="7">
        <v>-2.66326627289736</v>
      </c>
      <c r="AA246" s="7">
        <v>-2.6850289183279159</v>
      </c>
      <c r="AB246" s="7">
        <v>8.1051810213310753E-3</v>
      </c>
      <c r="AC246" s="7">
        <v>-0.74367583571781126</v>
      </c>
      <c r="AD246" s="7">
        <v>2.3785420651504868E-4</v>
      </c>
      <c r="AE246" s="7">
        <v>-1.0491313979639725</v>
      </c>
      <c r="AF246" s="7">
        <v>-0.94611542416964378</v>
      </c>
      <c r="AG246" s="7">
        <v>0.86236641615835852</v>
      </c>
      <c r="AH246" s="7">
        <v>-2.6850289183279163</v>
      </c>
    </row>
    <row r="247" spans="24:34" x14ac:dyDescent="0.25">
      <c r="X247">
        <v>71.400000000000006</v>
      </c>
      <c r="Y247" s="7">
        <v>74.392705010276472</v>
      </c>
      <c r="Z247" s="7">
        <v>-2.9927050102764667</v>
      </c>
      <c r="AA247" s="7">
        <v>-3.0089524997384132</v>
      </c>
      <c r="AB247" s="7">
        <v>5.3997161681210038E-3</v>
      </c>
      <c r="AC247" s="7">
        <v>-0.83452915373159609</v>
      </c>
      <c r="AD247" s="7">
        <v>1.9899940525056075E-4</v>
      </c>
      <c r="AE247" s="7">
        <v>-1.0491313979639725</v>
      </c>
      <c r="AF247" s="7">
        <v>-0.94591101856297222</v>
      </c>
      <c r="AG247" s="7">
        <v>0.91352567217982228</v>
      </c>
      <c r="AH247" s="7">
        <v>-3.0089524997384123</v>
      </c>
    </row>
    <row r="248" spans="24:34" x14ac:dyDescent="0.25">
      <c r="X248">
        <v>71</v>
      </c>
      <c r="Y248" s="7">
        <v>74.088976927288272</v>
      </c>
      <c r="Z248" s="7">
        <v>-3.0889769272882717</v>
      </c>
      <c r="AA248" s="7">
        <v>-3.1073522554666368</v>
      </c>
      <c r="AB248" s="7">
        <v>5.9135001981298644E-3</v>
      </c>
      <c r="AC248" s="7">
        <v>-0.86159757555095617</v>
      </c>
      <c r="AD248" s="7">
        <v>2.324212193579651E-4</v>
      </c>
      <c r="AE248" s="7">
        <v>-1.0491313979639725</v>
      </c>
      <c r="AF248" s="7">
        <v>-0.93705258703699601</v>
      </c>
      <c r="AG248" s="7">
        <v>0.92822280490782827</v>
      </c>
      <c r="AH248" s="7">
        <v>-3.1073522554666329</v>
      </c>
    </row>
    <row r="249" spans="24:34" x14ac:dyDescent="0.25">
      <c r="X249">
        <v>75</v>
      </c>
      <c r="Y249" s="7">
        <v>73.739853696162115</v>
      </c>
      <c r="Z249" s="7">
        <v>1.2601463038378853</v>
      </c>
      <c r="AA249" s="7">
        <v>1.2703045980910872</v>
      </c>
      <c r="AB249" s="7">
        <v>7.9967389462865506E-3</v>
      </c>
      <c r="AC249" s="7">
        <v>0.35185709421384259</v>
      </c>
      <c r="AD249" s="7">
        <v>5.252654572674101E-5</v>
      </c>
      <c r="AE249" s="7">
        <v>-1.0386467129748296</v>
      </c>
      <c r="AF249" s="7">
        <v>-0.93675721481910768</v>
      </c>
      <c r="AG249" s="7">
        <v>0.59317543291495356</v>
      </c>
      <c r="AH249" s="7">
        <v>1.2703045980910872</v>
      </c>
    </row>
    <row r="250" spans="24:34" x14ac:dyDescent="0.25">
      <c r="X250">
        <v>74.3</v>
      </c>
      <c r="Y250" s="7">
        <v>75.334475793213585</v>
      </c>
      <c r="Z250" s="7">
        <v>-1.0344757932135877</v>
      </c>
      <c r="AA250" s="7">
        <v>-1.0411337482011476</v>
      </c>
      <c r="AB250" s="7">
        <v>6.3949084342557073E-3</v>
      </c>
      <c r="AC250" s="7">
        <v>-0.28861262193054066</v>
      </c>
      <c r="AD250" s="7">
        <v>2.8216137406599498E-5</v>
      </c>
      <c r="AE250" s="7">
        <v>-1.0386467129748296</v>
      </c>
      <c r="AF250" s="7">
        <v>-0.93631970496459771</v>
      </c>
      <c r="AG250" s="7">
        <v>0.53722678817287273</v>
      </c>
      <c r="AH250" s="7">
        <v>-1.0411337482011476</v>
      </c>
    </row>
    <row r="251" spans="24:34" x14ac:dyDescent="0.25">
      <c r="X251">
        <v>74.099999999999994</v>
      </c>
      <c r="Y251" s="7">
        <v>77.107616598194596</v>
      </c>
      <c r="Z251" s="7">
        <v>-3.0076165981946019</v>
      </c>
      <c r="AA251" s="7">
        <v>-3.0284782788867659</v>
      </c>
      <c r="AB251" s="7">
        <v>6.888502664059928E-3</v>
      </c>
      <c r="AC251" s="7">
        <v>-0.83931572476189753</v>
      </c>
      <c r="AD251" s="7">
        <v>2.5717215230666371E-4</v>
      </c>
      <c r="AE251" s="7">
        <v>-1.0334469496720613</v>
      </c>
      <c r="AF251" s="7">
        <v>-0.93548846808132557</v>
      </c>
      <c r="AG251" s="7">
        <v>0.91614176018883542</v>
      </c>
      <c r="AH251" s="7">
        <v>-3.028478278886761</v>
      </c>
    </row>
    <row r="252" spans="24:34" x14ac:dyDescent="0.25">
      <c r="X252">
        <v>73.900000000000006</v>
      </c>
      <c r="Y252" s="7">
        <v>75.117480696702742</v>
      </c>
      <c r="Z252" s="7">
        <v>-1.2174806967027365</v>
      </c>
      <c r="AA252" s="7">
        <v>-1.2215890990823937</v>
      </c>
      <c r="AB252" s="7">
        <v>3.3631622799763258E-3</v>
      </c>
      <c r="AC252" s="7">
        <v>-0.33915287907925268</v>
      </c>
      <c r="AD252" s="7">
        <v>2.0429056206543536E-5</v>
      </c>
      <c r="AE252" s="7">
        <v>-1.0334469496720613</v>
      </c>
      <c r="AF252" s="7">
        <v>-0.93491949306671496</v>
      </c>
      <c r="AG252" s="7">
        <v>0.58236833626086904</v>
      </c>
      <c r="AH252" s="7">
        <v>-1.2215890990824008</v>
      </c>
    </row>
    <row r="253" spans="24:34" x14ac:dyDescent="0.25">
      <c r="X253">
        <v>73.7</v>
      </c>
      <c r="Y253" s="7">
        <v>74.892167515970399</v>
      </c>
      <c r="Z253" s="7">
        <v>-1.1921675159703966</v>
      </c>
      <c r="AA253" s="7">
        <v>-1.1959469385545702</v>
      </c>
      <c r="AB253" s="7">
        <v>3.1601925322341895E-3</v>
      </c>
      <c r="AC253" s="7">
        <v>-0.33206758942688619</v>
      </c>
      <c r="AD253" s="7">
        <v>1.8398717362347099E-5</v>
      </c>
      <c r="AE253" s="7">
        <v>-1.0334469496720613</v>
      </c>
      <c r="AF253" s="7">
        <v>-0.93183699999354763</v>
      </c>
      <c r="AG253" s="7">
        <v>0.57625306023212253</v>
      </c>
      <c r="AH253" s="7">
        <v>-1.1959469385545651</v>
      </c>
    </row>
    <row r="254" spans="24:34" x14ac:dyDescent="0.25">
      <c r="X254">
        <v>73.400000000000006</v>
      </c>
      <c r="Y254" s="7">
        <v>74.271007612999014</v>
      </c>
      <c r="Z254" s="7">
        <v>-0.87100761299900853</v>
      </c>
      <c r="AA254" s="7">
        <v>-0.87762920823952584</v>
      </c>
      <c r="AB254" s="7">
        <v>7.5448665317339502E-3</v>
      </c>
      <c r="AC254" s="7">
        <v>-0.24314671221614731</v>
      </c>
      <c r="AD254" s="7">
        <v>2.3655050585739011E-5</v>
      </c>
      <c r="AE254" s="7">
        <v>-1.0334469496720613</v>
      </c>
      <c r="AF254" s="7">
        <v>-0.92616988779841747</v>
      </c>
      <c r="AG254" s="7">
        <v>0.49309908965252341</v>
      </c>
      <c r="AH254" s="7">
        <v>-0.87762920823952706</v>
      </c>
    </row>
    <row r="255" spans="24:34" x14ac:dyDescent="0.25">
      <c r="X255">
        <v>73.2</v>
      </c>
      <c r="Y255" s="7">
        <v>74.136658133939093</v>
      </c>
      <c r="Z255" s="7">
        <v>-0.93665813393909048</v>
      </c>
      <c r="AA255" s="7">
        <v>-0.94003561390070445</v>
      </c>
      <c r="AB255" s="7">
        <v>3.5929276632320588E-3</v>
      </c>
      <c r="AC255" s="7">
        <v>-0.26095438556288114</v>
      </c>
      <c r="AD255" s="7">
        <v>1.2923711992332252E-5</v>
      </c>
      <c r="AE255" s="7">
        <v>-1.0334469496720613</v>
      </c>
      <c r="AF255" s="7">
        <v>-0.92306753322809687</v>
      </c>
      <c r="AG255" s="7">
        <v>0.51083694616078934</v>
      </c>
      <c r="AH255" s="7">
        <v>-0.94003561390069756</v>
      </c>
    </row>
    <row r="256" spans="24:34" x14ac:dyDescent="0.25">
      <c r="X256">
        <v>72.900000000000006</v>
      </c>
      <c r="Y256" s="7">
        <v>73.825028179973629</v>
      </c>
      <c r="Z256" s="7">
        <v>-0.92502817997362285</v>
      </c>
      <c r="AA256" s="7">
        <v>-0.92978298393525449</v>
      </c>
      <c r="AB256" s="7">
        <v>5.1138857602117333E-3</v>
      </c>
      <c r="AC256" s="7">
        <v>-0.25791118110765732</v>
      </c>
      <c r="AD256" s="7">
        <v>1.7995519657833088E-5</v>
      </c>
      <c r="AE256" s="7">
        <v>-1.0205681915260707</v>
      </c>
      <c r="AF256" s="7">
        <v>-0.9195621547553654</v>
      </c>
      <c r="AG256" s="7">
        <v>0.50784956543021409</v>
      </c>
      <c r="AH256" s="7">
        <v>-0.9297829839352566</v>
      </c>
    </row>
    <row r="257" spans="24:34" x14ac:dyDescent="0.25">
      <c r="X257">
        <v>72.599999999999994</v>
      </c>
      <c r="Y257" s="7">
        <v>71.785102245753492</v>
      </c>
      <c r="Z257" s="7">
        <v>0.8148977542465019</v>
      </c>
      <c r="AA257" s="7">
        <v>0.82093720082929167</v>
      </c>
      <c r="AB257" s="7">
        <v>7.3567705016782548E-3</v>
      </c>
      <c r="AC257" s="7">
        <v>0.22746177316701754</v>
      </c>
      <c r="AD257" s="7">
        <v>2.0181677558606676E-5</v>
      </c>
      <c r="AE257" s="7">
        <v>-1.0205681915260707</v>
      </c>
      <c r="AF257" s="7">
        <v>-0.91885456010998612</v>
      </c>
      <c r="AG257" s="7">
        <v>0.47692952641560948</v>
      </c>
      <c r="AH257" s="7">
        <v>0.82093720082929322</v>
      </c>
    </row>
    <row r="258" spans="24:34" x14ac:dyDescent="0.25">
      <c r="X258">
        <v>72.2</v>
      </c>
      <c r="Y258" s="7">
        <v>71.651849845121063</v>
      </c>
      <c r="Z258" s="7">
        <v>0.54815015487893959</v>
      </c>
      <c r="AA258" s="7">
        <v>0.55216880672406887</v>
      </c>
      <c r="AB258" s="7">
        <v>7.2779407242778557E-3</v>
      </c>
      <c r="AC258" s="7">
        <v>0.15299864926503154</v>
      </c>
      <c r="AD258" s="7">
        <v>9.0323848602313245E-6</v>
      </c>
      <c r="AE258" s="7">
        <v>-1.0205681915260707</v>
      </c>
      <c r="AF258" s="7">
        <v>-0.91660462449417812</v>
      </c>
      <c r="AG258" s="7">
        <v>0.39115041769763143</v>
      </c>
      <c r="AH258" s="7">
        <v>0.55216880672407265</v>
      </c>
    </row>
    <row r="259" spans="24:34" x14ac:dyDescent="0.25">
      <c r="X259">
        <v>72.099999999999994</v>
      </c>
      <c r="Y259" s="7">
        <v>75.909113970270425</v>
      </c>
      <c r="Z259" s="7">
        <v>-3.8091139702704311</v>
      </c>
      <c r="AA259" s="7">
        <v>-3.8262613185171261</v>
      </c>
      <c r="AB259" s="7">
        <v>4.4814890618449649E-3</v>
      </c>
      <c r="AC259" s="7">
        <v>-1.0616984638497122</v>
      </c>
      <c r="AD259" s="7">
        <v>2.6706795316271684E-4</v>
      </c>
      <c r="AE259" s="7">
        <v>-1.0205681915260707</v>
      </c>
      <c r="AF259" s="7">
        <v>-0.9151715633363926</v>
      </c>
      <c r="AG259" s="7">
        <v>1.0303875309075281</v>
      </c>
      <c r="AH259" s="7">
        <v>-3.8262613185171261</v>
      </c>
    </row>
    <row r="260" spans="24:34" x14ac:dyDescent="0.25">
      <c r="X260">
        <v>72.2</v>
      </c>
      <c r="Y260" s="7">
        <v>73.188023745858004</v>
      </c>
      <c r="Z260" s="7">
        <v>-0.98802374585800123</v>
      </c>
      <c r="AA260" s="7">
        <v>-0.99204971752271831</v>
      </c>
      <c r="AB260" s="7">
        <v>4.0582357855712256E-3</v>
      </c>
      <c r="AC260" s="7">
        <v>-0.27532921838131508</v>
      </c>
      <c r="AD260" s="7">
        <v>1.6257521399001977E-5</v>
      </c>
      <c r="AE260" s="7">
        <v>-1.0205681915260707</v>
      </c>
      <c r="AF260" s="7">
        <v>-0.91223280198918155</v>
      </c>
      <c r="AG260" s="7">
        <v>0.52471822760536446</v>
      </c>
      <c r="AH260" s="7">
        <v>-0.99204971752271776</v>
      </c>
    </row>
    <row r="261" spans="24:34" x14ac:dyDescent="0.25">
      <c r="X261">
        <v>72</v>
      </c>
      <c r="Y261" s="7">
        <v>72.548371202508775</v>
      </c>
      <c r="Z261" s="7">
        <v>-0.54837120250877547</v>
      </c>
      <c r="AA261" s="7">
        <v>-0.5510198576733103</v>
      </c>
      <c r="AB261" s="7">
        <v>4.8068234341406575E-3</v>
      </c>
      <c r="AC261" s="7">
        <v>-0.15287020108891058</v>
      </c>
      <c r="AD261" s="7">
        <v>5.940771560852576E-6</v>
      </c>
      <c r="AE261" s="7">
        <v>-1.0205681915260707</v>
      </c>
      <c r="AF261" s="7">
        <v>-0.91196377895255154</v>
      </c>
      <c r="AG261" s="7">
        <v>0.39098619040691268</v>
      </c>
      <c r="AH261" s="7">
        <v>-0.5510198576733164</v>
      </c>
    </row>
    <row r="262" spans="24:34" x14ac:dyDescent="0.25">
      <c r="X262">
        <v>71.8</v>
      </c>
      <c r="Y262" s="7">
        <v>72.476575960071841</v>
      </c>
      <c r="Z262" s="7">
        <v>-0.67657596007184395</v>
      </c>
      <c r="AA262" s="7">
        <v>-0.67920651686868894</v>
      </c>
      <c r="AB262" s="7">
        <v>3.8729852136508884E-3</v>
      </c>
      <c r="AC262" s="7">
        <v>-0.18852159050734707</v>
      </c>
      <c r="AD262" s="7">
        <v>7.2727676001123821E-6</v>
      </c>
      <c r="AE262" s="7">
        <v>-1.0205681915260707</v>
      </c>
      <c r="AF262" s="7">
        <v>-0.90863869361072469</v>
      </c>
      <c r="AG262" s="7">
        <v>0.43419073056359353</v>
      </c>
      <c r="AH262" s="7">
        <v>-0.67920651686869171</v>
      </c>
    </row>
    <row r="263" spans="24:34" x14ac:dyDescent="0.25">
      <c r="X263">
        <v>71.599999999999994</v>
      </c>
      <c r="Y263" s="7">
        <v>74.700883598671425</v>
      </c>
      <c r="Z263" s="7">
        <v>-3.1008835986714303</v>
      </c>
      <c r="AA263" s="7">
        <v>-3.1169874204353647</v>
      </c>
      <c r="AB263" s="7">
        <v>5.1664699248904324E-3</v>
      </c>
      <c r="AC263" s="7">
        <v>-0.86459386298320606</v>
      </c>
      <c r="AD263" s="7">
        <v>2.043215560133763E-4</v>
      </c>
      <c r="AE263" s="7">
        <v>-1.0028172174115717</v>
      </c>
      <c r="AF263" s="7">
        <v>-0.90686666610310451</v>
      </c>
      <c r="AG263" s="7">
        <v>0.92983539563903783</v>
      </c>
      <c r="AH263" s="7">
        <v>-3.1169874204353714</v>
      </c>
    </row>
    <row r="264" spans="24:34" x14ac:dyDescent="0.25">
      <c r="X264">
        <v>71.099999999999994</v>
      </c>
      <c r="Y264" s="7">
        <v>72.128480528654805</v>
      </c>
      <c r="Z264" s="7">
        <v>-1.0284805286548107</v>
      </c>
      <c r="AA264" s="7">
        <v>-1.0319974131626708</v>
      </c>
      <c r="AB264" s="7">
        <v>3.4078423676349302E-3</v>
      </c>
      <c r="AC264" s="7">
        <v>-0.28650963612972413</v>
      </c>
      <c r="AD264" s="7">
        <v>1.477361910758218E-5</v>
      </c>
      <c r="AE264" s="7">
        <v>-1.0028172174115717</v>
      </c>
      <c r="AF264" s="7">
        <v>-0.90399928889247871</v>
      </c>
      <c r="AG264" s="7">
        <v>0.5352659489727738</v>
      </c>
      <c r="AH264" s="7">
        <v>-1.0319974131626761</v>
      </c>
    </row>
    <row r="265" spans="24:34" x14ac:dyDescent="0.25">
      <c r="X265">
        <v>59.3</v>
      </c>
      <c r="Y265" s="7">
        <v>60.442904251276012</v>
      </c>
      <c r="Z265" s="7">
        <v>-1.1429042512760148</v>
      </c>
      <c r="AA265" s="7">
        <v>-1.1473034467903176</v>
      </c>
      <c r="AB265" s="7">
        <v>3.834378364858065E-3</v>
      </c>
      <c r="AC265" s="7">
        <v>-0.31845345498054739</v>
      </c>
      <c r="AD265" s="7">
        <v>2.0544791811820292E-5</v>
      </c>
      <c r="AE265" s="7">
        <v>-1.0028172174115717</v>
      </c>
      <c r="AF265" s="7">
        <v>-0.89888046541897892</v>
      </c>
      <c r="AG265" s="7">
        <v>0.56431680373753479</v>
      </c>
      <c r="AH265" s="7">
        <v>-1.1473034467903147</v>
      </c>
    </row>
    <row r="266" spans="24:34" x14ac:dyDescent="0.25">
      <c r="X266">
        <v>59</v>
      </c>
      <c r="Y266" s="7">
        <v>63.91657550460971</v>
      </c>
      <c r="Z266" s="7">
        <v>-4.9165755046097104</v>
      </c>
      <c r="AA266" s="7">
        <v>-4.9555694768674314</v>
      </c>
      <c r="AB266" s="7">
        <v>7.8687166913399449E-3</v>
      </c>
      <c r="AC266" s="7">
        <v>-1.3727139051375838</v>
      </c>
      <c r="AD266" s="7">
        <v>7.8657697654650369E-4</v>
      </c>
      <c r="AE266" s="7">
        <v>-1.0028172174115717</v>
      </c>
      <c r="AF266" s="7">
        <v>-0.89425047198798968</v>
      </c>
      <c r="AG266" s="7">
        <v>1.1716287403173344</v>
      </c>
      <c r="AH266" s="7">
        <v>-4.9555694768674314</v>
      </c>
    </row>
    <row r="267" spans="24:34" x14ac:dyDescent="0.25">
      <c r="X267">
        <v>58.6</v>
      </c>
      <c r="Y267" s="7">
        <v>57.884371604687686</v>
      </c>
      <c r="Z267" s="7">
        <v>0.71562839531231504</v>
      </c>
      <c r="AA267" s="7">
        <v>0.72510585003729489</v>
      </c>
      <c r="AB267" s="7">
        <v>1.3070443059437236E-2</v>
      </c>
      <c r="AC267" s="7">
        <v>0.20033017874418096</v>
      </c>
      <c r="AD267" s="7">
        <v>2.7973274687739092E-5</v>
      </c>
      <c r="AE267" s="7">
        <v>-1.0028172174115717</v>
      </c>
      <c r="AF267" s="7">
        <v>-0.8932218806094615</v>
      </c>
      <c r="AG267" s="7">
        <v>0.44758259432665715</v>
      </c>
      <c r="AH267" s="7">
        <v>0.72510585003729233</v>
      </c>
    </row>
    <row r="268" spans="24:34" x14ac:dyDescent="0.25">
      <c r="X268">
        <v>58.1</v>
      </c>
      <c r="Y268" s="7">
        <v>57.902384347695566</v>
      </c>
      <c r="Z268" s="7">
        <v>0.19761565230443523</v>
      </c>
      <c r="AA268" s="7">
        <v>0.20101525826554933</v>
      </c>
      <c r="AB268" s="7">
        <v>1.6912178659698435E-2</v>
      </c>
      <c r="AC268" s="7">
        <v>5.5427727607509761E-2</v>
      </c>
      <c r="AD268" s="7">
        <v>2.7816839770658939E-6</v>
      </c>
      <c r="AE268" s="7">
        <v>-0.99032898964496086</v>
      </c>
      <c r="AF268" s="7">
        <v>-0.88854318828231837</v>
      </c>
      <c r="AG268" s="7">
        <v>0.23543094020860927</v>
      </c>
      <c r="AH268" s="7">
        <v>0.20101525826554759</v>
      </c>
    </row>
    <row r="269" spans="24:34" x14ac:dyDescent="0.25">
      <c r="X269">
        <v>57.5</v>
      </c>
      <c r="Y269" s="7">
        <v>57.318056306842209</v>
      </c>
      <c r="Z269" s="7">
        <v>0.18194369315779113</v>
      </c>
      <c r="AA269" s="7">
        <v>0.1853006976018392</v>
      </c>
      <c r="AB269" s="7">
        <v>1.8116523507431599E-2</v>
      </c>
      <c r="AC269" s="7">
        <v>5.1063305166924214E-2</v>
      </c>
      <c r="AD269" s="7">
        <v>2.5320900874425853E-6</v>
      </c>
      <c r="AE269" s="7">
        <v>-0.99032898964496086</v>
      </c>
      <c r="AF269" s="7">
        <v>-0.88567347615739678</v>
      </c>
      <c r="AG269" s="7">
        <v>0.22597191234072481</v>
      </c>
      <c r="AH269" s="7">
        <v>0.18530069760183832</v>
      </c>
    </row>
    <row r="270" spans="24:34" x14ac:dyDescent="0.25">
      <c r="X270">
        <v>56.9</v>
      </c>
      <c r="Y270" s="7">
        <v>56.841626063840444</v>
      </c>
      <c r="Z270" s="7">
        <v>5.8373936159554773E-2</v>
      </c>
      <c r="AA270" s="7">
        <v>6.0451446460128011E-2</v>
      </c>
      <c r="AB270" s="7">
        <v>3.4366593724818303E-2</v>
      </c>
      <c r="AC270" s="7">
        <v>1.6520178275993801E-2</v>
      </c>
      <c r="AD270" s="7">
        <v>5.1121085298787267E-7</v>
      </c>
      <c r="AE270" s="7">
        <v>-0.99032898964496086</v>
      </c>
      <c r="AF270" s="7">
        <v>-0.88351866963692771</v>
      </c>
      <c r="AG270" s="7">
        <v>0.12853084562078396</v>
      </c>
      <c r="AH270" s="7">
        <v>6.0451446460127588E-2</v>
      </c>
    </row>
    <row r="271" spans="24:34" x14ac:dyDescent="0.25">
      <c r="X271">
        <v>56.1</v>
      </c>
      <c r="Y271" s="7">
        <v>56.315520900283936</v>
      </c>
      <c r="Z271" s="7">
        <v>-0.21552090028393422</v>
      </c>
      <c r="AA271" s="7">
        <v>-0.21756948446981994</v>
      </c>
      <c r="AB271" s="7">
        <v>9.4157698211876396E-3</v>
      </c>
      <c r="AC271" s="7">
        <v>-6.0220669490788928E-2</v>
      </c>
      <c r="AD271" s="7">
        <v>1.8142702581565309E-6</v>
      </c>
      <c r="AE271" s="7">
        <v>-0.99032898964496086</v>
      </c>
      <c r="AF271" s="7">
        <v>-0.88175647114025479</v>
      </c>
      <c r="AG271" s="7">
        <v>0.24539900059044439</v>
      </c>
      <c r="AH271" s="7">
        <v>-0.21756948446981647</v>
      </c>
    </row>
    <row r="272" spans="24:34" x14ac:dyDescent="0.25">
      <c r="X272">
        <v>55.3</v>
      </c>
      <c r="Y272" s="7">
        <v>55.404343569821492</v>
      </c>
      <c r="Z272" s="7">
        <v>-0.10434356982149495</v>
      </c>
      <c r="AA272" s="7">
        <v>-0.10544218591608967</v>
      </c>
      <c r="AB272" s="7">
        <v>1.0419132390440742E-2</v>
      </c>
      <c r="AC272" s="7">
        <v>-2.9170369981215728E-2</v>
      </c>
      <c r="AD272" s="7">
        <v>4.7153131530421553E-7</v>
      </c>
      <c r="AE272" s="7">
        <v>-0.98044852568054008</v>
      </c>
      <c r="AF272" s="7">
        <v>-0.87281817208811119</v>
      </c>
      <c r="AG272" s="7">
        <v>0.17079335461667039</v>
      </c>
      <c r="AH272" s="7">
        <v>-0.10544218591609218</v>
      </c>
    </row>
    <row r="273" spans="24:34" x14ac:dyDescent="0.25">
      <c r="X273">
        <v>54.3</v>
      </c>
      <c r="Y273" s="7">
        <v>59.354304835481038</v>
      </c>
      <c r="Z273" s="7">
        <v>-5.0543048354810409</v>
      </c>
      <c r="AA273" s="7">
        <v>-5.2267179197727316</v>
      </c>
      <c r="AB273" s="7">
        <v>3.2986873777796605E-2</v>
      </c>
      <c r="AC273" s="7">
        <v>-1.4293781489816981</v>
      </c>
      <c r="AD273" s="7">
        <v>3.6681700949707111E-3</v>
      </c>
      <c r="AE273" s="7">
        <v>-0.98044852568054008</v>
      </c>
      <c r="AF273" s="7">
        <v>-0.87234884810262725</v>
      </c>
      <c r="AG273" s="7">
        <v>1.1955660370643264</v>
      </c>
      <c r="AH273" s="7">
        <v>-5.2267179197727316</v>
      </c>
    </row>
    <row r="274" spans="24:34" x14ac:dyDescent="0.25">
      <c r="X274">
        <v>59.1</v>
      </c>
      <c r="Y274" s="7">
        <v>63.416998846931619</v>
      </c>
      <c r="Z274" s="7">
        <v>-4.3169988469316181</v>
      </c>
      <c r="AA274" s="7">
        <v>-4.3370394736101758</v>
      </c>
      <c r="AB274" s="7">
        <v>4.6208079959838303E-3</v>
      </c>
      <c r="AC274" s="7">
        <v>-1.2033433036456751</v>
      </c>
      <c r="AD274" s="7">
        <v>3.5379757795358342E-4</v>
      </c>
      <c r="AE274" s="7">
        <v>-0.97554401628441823</v>
      </c>
      <c r="AF274" s="7">
        <v>-0.87091281269900622</v>
      </c>
      <c r="AG274" s="7">
        <v>1.0969700559475974</v>
      </c>
      <c r="AH274" s="7">
        <v>-4.3370394736101732</v>
      </c>
    </row>
    <row r="275" spans="24:34" x14ac:dyDescent="0.25">
      <c r="X275">
        <v>58.6</v>
      </c>
      <c r="Y275" s="7">
        <v>67.64912307997804</v>
      </c>
      <c r="Z275" s="7">
        <v>-9.0491230799780382</v>
      </c>
      <c r="AA275" s="7">
        <v>-9.1064118759163293</v>
      </c>
      <c r="AB275" s="7">
        <v>6.2910394037636258E-3</v>
      </c>
      <c r="AC275" s="7">
        <v>-2.524519815966217</v>
      </c>
      <c r="AD275" s="7">
        <v>2.1235728606995188E-3</v>
      </c>
      <c r="AE275" s="7">
        <v>-0.97554401628441823</v>
      </c>
      <c r="AF275" s="7">
        <v>-0.87009956380726283</v>
      </c>
      <c r="AG275" s="7">
        <v>1.5888737570890323</v>
      </c>
      <c r="AH275" s="7">
        <v>-9.1064118759163293</v>
      </c>
    </row>
    <row r="276" spans="24:34" x14ac:dyDescent="0.25">
      <c r="X276">
        <v>58</v>
      </c>
      <c r="Y276" s="7">
        <v>62.522610959958563</v>
      </c>
      <c r="Z276" s="7">
        <v>-4.5226109599585627</v>
      </c>
      <c r="AA276" s="7">
        <v>-4.5461755761613745</v>
      </c>
      <c r="AB276" s="7">
        <v>5.1833933397508851E-3</v>
      </c>
      <c r="AC276" s="7">
        <v>-1.2610131324258123</v>
      </c>
      <c r="AD276" s="7">
        <v>4.3607055021537423E-4</v>
      </c>
      <c r="AE276" s="7">
        <v>-0.97554401628441823</v>
      </c>
      <c r="AF276" s="7">
        <v>-0.86855333445242622</v>
      </c>
      <c r="AG276" s="7">
        <v>1.1229484104026384</v>
      </c>
      <c r="AH276" s="7">
        <v>-4.5461755761613762</v>
      </c>
    </row>
    <row r="277" spans="24:34" x14ac:dyDescent="0.25">
      <c r="X277">
        <v>57.4</v>
      </c>
      <c r="Y277" s="7">
        <v>61.565901554337913</v>
      </c>
      <c r="Z277" s="7">
        <v>-4.1659015543379141</v>
      </c>
      <c r="AA277" s="7">
        <v>-4.1874724959817229</v>
      </c>
      <c r="AB277" s="7">
        <v>5.1513034806822018E-3</v>
      </c>
      <c r="AC277" s="7">
        <v>-1.1615352038161288</v>
      </c>
      <c r="AD277" s="7">
        <v>3.6768105576689752E-4</v>
      </c>
      <c r="AE277" s="7">
        <v>-0.96823093621551704</v>
      </c>
      <c r="AF277" s="7">
        <v>-0.86459386298320606</v>
      </c>
      <c r="AG277" s="7">
        <v>1.0777454262561863</v>
      </c>
      <c r="AH277" s="7">
        <v>-4.1874724959817256</v>
      </c>
    </row>
    <row r="278" spans="24:34" x14ac:dyDescent="0.25">
      <c r="X278">
        <v>56.8</v>
      </c>
      <c r="Y278" s="7">
        <v>65.513027816041046</v>
      </c>
      <c r="Z278" s="7">
        <v>-8.7130278160410484</v>
      </c>
      <c r="AA278" s="7">
        <v>-8.7806155601312099</v>
      </c>
      <c r="AB278" s="7">
        <v>7.6973810807809762E-3</v>
      </c>
      <c r="AC278" s="7">
        <v>-2.4324780135462265</v>
      </c>
      <c r="AD278" s="7">
        <v>2.4157005409548055E-3</v>
      </c>
      <c r="AE278" s="7">
        <v>-0.96823093621551704</v>
      </c>
      <c r="AF278" s="7">
        <v>-0.86454306167835204</v>
      </c>
      <c r="AG278" s="7">
        <v>1.5596403474988156</v>
      </c>
      <c r="AH278" s="7">
        <v>-8.7806155601312135</v>
      </c>
    </row>
    <row r="279" spans="24:34" x14ac:dyDescent="0.25">
      <c r="X279">
        <v>56.2</v>
      </c>
      <c r="Y279" s="7">
        <v>59.10655765712886</v>
      </c>
      <c r="Z279" s="7">
        <v>-2.9065576571288574</v>
      </c>
      <c r="AA279" s="7">
        <v>-2.9209923162051368</v>
      </c>
      <c r="AB279" s="7">
        <v>4.9416970377487834E-3</v>
      </c>
      <c r="AC279" s="7">
        <v>-0.8103200226499675</v>
      </c>
      <c r="AD279" s="7">
        <v>1.7162759947561876E-4</v>
      </c>
      <c r="AE279" s="7">
        <v>-0.96823093621551704</v>
      </c>
      <c r="AF279" s="7">
        <v>-0.86159757555095617</v>
      </c>
      <c r="AG279" s="7">
        <v>0.90017777280377653</v>
      </c>
      <c r="AH279" s="7">
        <v>-2.9209923162051354</v>
      </c>
    </row>
    <row r="280" spans="24:34" x14ac:dyDescent="0.25">
      <c r="X280">
        <v>55.3</v>
      </c>
      <c r="Y280" s="7">
        <v>63.1173592984875</v>
      </c>
      <c r="Z280" s="7">
        <v>-7.8173592984875029</v>
      </c>
      <c r="AA280" s="7">
        <v>-7.8859155185707976</v>
      </c>
      <c r="AB280" s="7">
        <v>8.6935017147784805E-3</v>
      </c>
      <c r="AC280" s="7">
        <v>-2.183524094127125</v>
      </c>
      <c r="AD280" s="7">
        <v>2.2006408331695405E-3</v>
      </c>
      <c r="AE280" s="7">
        <v>-0.96823093621551704</v>
      </c>
      <c r="AF280" s="7">
        <v>-0.85846839494706118</v>
      </c>
      <c r="AG280" s="7">
        <v>1.4776752329680312</v>
      </c>
      <c r="AH280" s="7">
        <v>-7.8859155185707959</v>
      </c>
    </row>
    <row r="281" spans="24:34" x14ac:dyDescent="0.25">
      <c r="X281">
        <v>54.8</v>
      </c>
      <c r="Y281" s="7">
        <v>56.336493851142251</v>
      </c>
      <c r="Z281" s="7">
        <v>-1.5364938511422537</v>
      </c>
      <c r="AA281" s="7">
        <v>-1.5496461468403311</v>
      </c>
      <c r="AB281" s="7">
        <v>8.4872896466662191E-3</v>
      </c>
      <c r="AC281" s="7">
        <v>-0.42912476187827231</v>
      </c>
      <c r="AD281" s="7">
        <v>8.2962969369985564E-5</v>
      </c>
      <c r="AE281" s="7">
        <v>-0.96823093621551704</v>
      </c>
      <c r="AF281" s="7">
        <v>-0.85711607327023309</v>
      </c>
      <c r="AG281" s="7">
        <v>0.65507614967900663</v>
      </c>
      <c r="AH281" s="7">
        <v>-1.5496461468403278</v>
      </c>
    </row>
    <row r="282" spans="24:34" x14ac:dyDescent="0.25">
      <c r="X282">
        <v>54.1</v>
      </c>
      <c r="Y282" s="7">
        <v>55.427428442465313</v>
      </c>
      <c r="Z282" s="7">
        <v>-1.3274284424653118</v>
      </c>
      <c r="AA282" s="7">
        <v>-1.3442078542676015</v>
      </c>
      <c r="AB282" s="7">
        <v>1.2482750899732782E-2</v>
      </c>
      <c r="AC282" s="7">
        <v>-0.37148447246541039</v>
      </c>
      <c r="AD282" s="7">
        <v>9.1810709580566062E-5</v>
      </c>
      <c r="AE282" s="7">
        <v>-0.95615619123390583</v>
      </c>
      <c r="AF282" s="7">
        <v>-0.85582609762498307</v>
      </c>
      <c r="AG282" s="7">
        <v>0.60949526041258961</v>
      </c>
      <c r="AH282" s="7">
        <v>-1.3442078542675986</v>
      </c>
    </row>
    <row r="283" spans="24:34" x14ac:dyDescent="0.25">
      <c r="X283">
        <v>53.4</v>
      </c>
      <c r="Y283" s="7">
        <v>54.398836800937502</v>
      </c>
      <c r="Z283" s="7">
        <v>-0.99883680093750371</v>
      </c>
      <c r="AA283" s="7">
        <v>-1.0100575868140567</v>
      </c>
      <c r="AB283" s="7">
        <v>1.1109055585581357E-2</v>
      </c>
      <c r="AC283" s="7">
        <v>-0.27933298789180283</v>
      </c>
      <c r="AD283" s="7">
        <v>4.6133838673854912E-5</v>
      </c>
      <c r="AE283" s="7">
        <v>-0.95615619123390583</v>
      </c>
      <c r="AF283" s="7">
        <v>-0.85337108713972454</v>
      </c>
      <c r="AG283" s="7">
        <v>0.52851961921181589</v>
      </c>
      <c r="AH283" s="7">
        <v>-1.0100575868140593</v>
      </c>
    </row>
    <row r="284" spans="24:34" x14ac:dyDescent="0.25">
      <c r="X284">
        <v>52.6</v>
      </c>
      <c r="Y284" s="7">
        <v>53.214940520280933</v>
      </c>
      <c r="Z284" s="7">
        <v>-0.61494052028093193</v>
      </c>
      <c r="AA284" s="7">
        <v>-0.62083653432951991</v>
      </c>
      <c r="AB284" s="7">
        <v>9.4968864146427467E-3</v>
      </c>
      <c r="AC284" s="7">
        <v>-0.17183320090680237</v>
      </c>
      <c r="AD284" s="7">
        <v>1.4899989355438887E-5</v>
      </c>
      <c r="AE284" s="7">
        <v>-0.95615619123390583</v>
      </c>
      <c r="AF284" s="7">
        <v>-0.84800311097298864</v>
      </c>
      <c r="AG284" s="7">
        <v>0.41452768412592467</v>
      </c>
      <c r="AH284" s="7">
        <v>-0.6208365343295198</v>
      </c>
    </row>
    <row r="285" spans="24:34" x14ac:dyDescent="0.25">
      <c r="X285">
        <v>73</v>
      </c>
      <c r="Y285" s="7">
        <v>71.261256692671623</v>
      </c>
      <c r="Z285" s="7">
        <v>1.7387433073283773</v>
      </c>
      <c r="AA285" s="7">
        <v>1.7511373889710029</v>
      </c>
      <c r="AB285" s="7">
        <v>7.0777322902752446E-3</v>
      </c>
      <c r="AC285" s="7">
        <v>0.48526585942310674</v>
      </c>
      <c r="AD285" s="7">
        <v>8.8345565716422555E-5</v>
      </c>
      <c r="AE285" s="7">
        <v>-0.94897780985887348</v>
      </c>
      <c r="AF285" s="7">
        <v>-0.83931572476189753</v>
      </c>
      <c r="AG285" s="7">
        <v>0.69661026365041934</v>
      </c>
      <c r="AH285" s="7">
        <v>1.7511373889710056</v>
      </c>
    </row>
    <row r="286" spans="24:34" x14ac:dyDescent="0.25">
      <c r="X286">
        <v>72.8</v>
      </c>
      <c r="Y286" s="7">
        <v>73.89111489422514</v>
      </c>
      <c r="Z286" s="7">
        <v>-1.091114894225143</v>
      </c>
      <c r="AA286" s="7">
        <v>-1.0966708493458697</v>
      </c>
      <c r="AB286" s="7">
        <v>5.0662011523761753E-3</v>
      </c>
      <c r="AC286" s="7">
        <v>-0.30421125913823127</v>
      </c>
      <c r="AD286" s="7">
        <v>2.4801914796097457E-5</v>
      </c>
      <c r="AE286" s="7">
        <v>-0.94897780985887348</v>
      </c>
      <c r="AF286" s="7">
        <v>-0.83533402688257419</v>
      </c>
      <c r="AG286" s="7">
        <v>0.55155349617079874</v>
      </c>
      <c r="AH286" s="7">
        <v>-1.0966708493458766</v>
      </c>
    </row>
    <row r="287" spans="24:34" x14ac:dyDescent="0.25">
      <c r="X287">
        <v>72.7</v>
      </c>
      <c r="Y287" s="7">
        <v>71.443580591990411</v>
      </c>
      <c r="Z287" s="7">
        <v>1.2564194080095916</v>
      </c>
      <c r="AA287" s="7">
        <v>1.2610049474851763</v>
      </c>
      <c r="AB287" s="7">
        <v>3.6364167204310433E-3</v>
      </c>
      <c r="AC287" s="7">
        <v>0.35004800367003036</v>
      </c>
      <c r="AD287" s="7">
        <v>2.3537341560099775E-5</v>
      </c>
      <c r="AE287" s="7">
        <v>-0.94897780985887348</v>
      </c>
      <c r="AF287" s="7">
        <v>-0.83452915373159609</v>
      </c>
      <c r="AG287" s="7">
        <v>0.59164854742493056</v>
      </c>
      <c r="AH287" s="7">
        <v>1.261004947485173</v>
      </c>
    </row>
    <row r="288" spans="24:34" x14ac:dyDescent="0.25">
      <c r="X288">
        <v>72.599999999999994</v>
      </c>
      <c r="Y288" s="7">
        <v>69.56507290789429</v>
      </c>
      <c r="Z288" s="7">
        <v>3.0349270921057041</v>
      </c>
      <c r="AA288" s="7">
        <v>3.0806168901206519</v>
      </c>
      <c r="AB288" s="7">
        <v>1.4831379442691188E-2</v>
      </c>
      <c r="AC288" s="7">
        <v>0.85034442573270475</v>
      </c>
      <c r="AD288" s="7">
        <v>5.7293732088829069E-4</v>
      </c>
      <c r="AE288" s="7">
        <v>-0.94897780985887348</v>
      </c>
      <c r="AF288" s="7">
        <v>-0.83302982453363039</v>
      </c>
      <c r="AG288" s="7">
        <v>0.92214121789057057</v>
      </c>
      <c r="AH288" s="7">
        <v>3.0806168901206465</v>
      </c>
    </row>
    <row r="289" spans="24:34" x14ac:dyDescent="0.25">
      <c r="X289">
        <v>72.5</v>
      </c>
      <c r="Y289" s="7">
        <v>70.755906533912224</v>
      </c>
      <c r="Z289" s="7">
        <v>1.7440934660877758</v>
      </c>
      <c r="AA289" s="7">
        <v>1.7478189137372055</v>
      </c>
      <c r="AB289" s="7">
        <v>2.1314837710884145E-3</v>
      </c>
      <c r="AC289" s="7">
        <v>0.48555114955147932</v>
      </c>
      <c r="AD289" s="7">
        <v>2.6504833615385185E-5</v>
      </c>
      <c r="AE289" s="7">
        <v>-0.94897780985887348</v>
      </c>
      <c r="AF289" s="7">
        <v>-0.83189461714908897</v>
      </c>
      <c r="AG289" s="7">
        <v>0.69681500382201822</v>
      </c>
      <c r="AH289" s="7">
        <v>1.747818913737208</v>
      </c>
    </row>
    <row r="290" spans="24:34" x14ac:dyDescent="0.25">
      <c r="X290">
        <v>72.400000000000006</v>
      </c>
      <c r="Y290" s="7">
        <v>70.371959818782457</v>
      </c>
      <c r="Z290" s="7">
        <v>2.0280401812175484</v>
      </c>
      <c r="AA290" s="7">
        <v>2.0327296438845224</v>
      </c>
      <c r="AB290" s="7">
        <v>2.3069780484997089E-3</v>
      </c>
      <c r="AC290" s="7">
        <v>0.56465084158933454</v>
      </c>
      <c r="AD290" s="7">
        <v>3.8801890524854253E-5</v>
      </c>
      <c r="AE290" s="7">
        <v>-0.93712127394454381</v>
      </c>
      <c r="AF290" s="7">
        <v>-0.82569323601607614</v>
      </c>
      <c r="AG290" s="7">
        <v>0.75143252630514645</v>
      </c>
      <c r="AH290" s="7">
        <v>2.0327296438845246</v>
      </c>
    </row>
    <row r="291" spans="24:34" x14ac:dyDescent="0.25">
      <c r="X291">
        <v>72.400000000000006</v>
      </c>
      <c r="Y291" s="7">
        <v>70.109189205591591</v>
      </c>
      <c r="Z291" s="7">
        <v>2.2908107944084151</v>
      </c>
      <c r="AA291" s="7">
        <v>2.2964368097930361</v>
      </c>
      <c r="AB291" s="7">
        <v>2.4498890457708812E-3</v>
      </c>
      <c r="AC291" s="7">
        <v>0.6378576257603491</v>
      </c>
      <c r="AD291" s="7">
        <v>5.2590293869921496E-5</v>
      </c>
      <c r="AE291" s="7">
        <v>-0.93712127394454381</v>
      </c>
      <c r="AF291" s="7">
        <v>-0.82542880702061616</v>
      </c>
      <c r="AG291" s="7">
        <v>0.79865989367211188</v>
      </c>
      <c r="AH291" s="7">
        <v>2.2964368097930321</v>
      </c>
    </row>
    <row r="292" spans="24:34" x14ac:dyDescent="0.25">
      <c r="X292">
        <v>72.3</v>
      </c>
      <c r="Y292" s="7">
        <v>69.502421892181772</v>
      </c>
      <c r="Z292" s="7">
        <v>2.7975781078182251</v>
      </c>
      <c r="AA292" s="7">
        <v>2.8045738968597647</v>
      </c>
      <c r="AB292" s="7">
        <v>2.4944213626813109E-3</v>
      </c>
      <c r="AC292" s="7">
        <v>0.77898024838793112</v>
      </c>
      <c r="AD292" s="7">
        <v>7.9864499622741501E-5</v>
      </c>
      <c r="AE292" s="7">
        <v>-0.93241539434320697</v>
      </c>
      <c r="AF292" s="7">
        <v>-0.82505294640174553</v>
      </c>
      <c r="AG292" s="7">
        <v>0.88259857715041168</v>
      </c>
      <c r="AH292" s="7">
        <v>2.8045738968597704</v>
      </c>
    </row>
    <row r="293" spans="24:34" x14ac:dyDescent="0.25">
      <c r="X293">
        <v>72.099999999999994</v>
      </c>
      <c r="Y293" s="7">
        <v>69.285163265165039</v>
      </c>
      <c r="Z293" s="7">
        <v>2.8148367348349552</v>
      </c>
      <c r="AA293" s="7">
        <v>2.8211630876117511</v>
      </c>
      <c r="AB293" s="7">
        <v>2.242462622802777E-3</v>
      </c>
      <c r="AC293" s="7">
        <v>0.78368691089706122</v>
      </c>
      <c r="AD293" s="7">
        <v>7.2649358081669719E-5</v>
      </c>
      <c r="AE293" s="7">
        <v>-0.93241539434320697</v>
      </c>
      <c r="AF293" s="7">
        <v>-0.82490840252367492</v>
      </c>
      <c r="AG293" s="7">
        <v>0.88526092814325719</v>
      </c>
      <c r="AH293" s="7">
        <v>2.8211630876117555</v>
      </c>
    </row>
    <row r="294" spans="24:34" x14ac:dyDescent="0.25">
      <c r="X294">
        <v>71.8</v>
      </c>
      <c r="Y294" s="7">
        <v>68.280403802709628</v>
      </c>
      <c r="Z294" s="7">
        <v>3.5195961972903689</v>
      </c>
      <c r="AA294" s="7">
        <v>3.5275162098603374</v>
      </c>
      <c r="AB294" s="7">
        <v>2.2452094048030077E-3</v>
      </c>
      <c r="AC294" s="7">
        <v>0.97990239860732287</v>
      </c>
      <c r="AD294" s="7">
        <v>1.137221525756454E-4</v>
      </c>
      <c r="AE294" s="7">
        <v>-0.9277300733017374</v>
      </c>
      <c r="AF294" s="7">
        <v>-0.82341415146343555</v>
      </c>
      <c r="AG294" s="7">
        <v>0.98990019628613213</v>
      </c>
      <c r="AH294" s="7">
        <v>3.5275162098603423</v>
      </c>
    </row>
    <row r="295" spans="24:34" x14ac:dyDescent="0.25">
      <c r="X295">
        <v>71.400000000000006</v>
      </c>
      <c r="Y295" s="7">
        <v>70.259237783517563</v>
      </c>
      <c r="Z295" s="7">
        <v>1.1407622164824431</v>
      </c>
      <c r="AA295" s="7">
        <v>1.1452981345851185</v>
      </c>
      <c r="AB295" s="7">
        <v>3.9604693011444942E-3</v>
      </c>
      <c r="AC295" s="7">
        <v>0.31787672696243763</v>
      </c>
      <c r="AD295" s="7">
        <v>2.1146278156932777E-5</v>
      </c>
      <c r="AE295" s="7">
        <v>-0.9277300733017374</v>
      </c>
      <c r="AF295" s="7">
        <v>-0.82331870615128722</v>
      </c>
      <c r="AG295" s="7">
        <v>0.5638055754978285</v>
      </c>
      <c r="AH295" s="7">
        <v>1.1452981345851256</v>
      </c>
    </row>
    <row r="296" spans="24:34" x14ac:dyDescent="0.25">
      <c r="X296">
        <v>71.099999999999994</v>
      </c>
      <c r="Y296" s="7">
        <v>68.203997897705932</v>
      </c>
      <c r="Z296" s="7">
        <v>2.8960021022940623</v>
      </c>
      <c r="AA296" s="7">
        <v>2.9041114863540685</v>
      </c>
      <c r="AB296" s="7">
        <v>2.7923804227572169E-3</v>
      </c>
      <c r="AC296" s="7">
        <v>0.80650668296600359</v>
      </c>
      <c r="AD296" s="7">
        <v>9.5863070686605847E-5</v>
      </c>
      <c r="AE296" s="7">
        <v>-0.9277300733017374</v>
      </c>
      <c r="AF296" s="7">
        <v>-0.82152374909944137</v>
      </c>
      <c r="AG296" s="7">
        <v>0.89805717132374352</v>
      </c>
      <c r="AH296" s="7">
        <v>2.9041114863540618</v>
      </c>
    </row>
    <row r="297" spans="24:34" x14ac:dyDescent="0.25">
      <c r="X297">
        <v>77</v>
      </c>
      <c r="Y297" s="7">
        <v>68.447963521098799</v>
      </c>
      <c r="Z297" s="7">
        <v>8.5520364789012007</v>
      </c>
      <c r="AA297" s="7">
        <v>8.6607651609765099</v>
      </c>
      <c r="AB297" s="7">
        <v>1.2554165833432256E-2</v>
      </c>
      <c r="AC297" s="7">
        <v>2.3933972929986531</v>
      </c>
      <c r="AD297" s="7">
        <v>3.8331037043625063E-3</v>
      </c>
      <c r="AE297" s="7">
        <v>-0.9277300733017374</v>
      </c>
      <c r="AF297" s="7">
        <v>-0.81452539765809451</v>
      </c>
      <c r="AG297" s="7">
        <v>1.5470608562686385</v>
      </c>
      <c r="AH297" s="7">
        <v>8.6607651609765117</v>
      </c>
    </row>
    <row r="298" spans="24:34" x14ac:dyDescent="0.25">
      <c r="X298">
        <v>68.3</v>
      </c>
      <c r="Y298" s="7">
        <v>67.332002044820101</v>
      </c>
      <c r="Z298" s="7">
        <v>0.96799795517989651</v>
      </c>
      <c r="AA298" s="7">
        <v>0.98635815893116785</v>
      </c>
      <c r="AB298" s="7">
        <v>1.8614134820117319E-2</v>
      </c>
      <c r="AC298" s="7">
        <v>0.27174179034097418</v>
      </c>
      <c r="AD298" s="7">
        <v>7.3716094881221122E-5</v>
      </c>
      <c r="AE298" s="7">
        <v>-0.91841998904288702</v>
      </c>
      <c r="AF298" s="7">
        <v>-0.81440284476639158</v>
      </c>
      <c r="AG298" s="7">
        <v>0.52128858642883613</v>
      </c>
      <c r="AH298" s="7">
        <v>0.98635815893116385</v>
      </c>
    </row>
    <row r="299" spans="24:34" x14ac:dyDescent="0.25">
      <c r="X299">
        <v>67.8</v>
      </c>
      <c r="Y299" s="7">
        <v>66.738035039300399</v>
      </c>
      <c r="Z299" s="7">
        <v>1.0619649606995978</v>
      </c>
      <c r="AA299" s="7">
        <v>1.0658135824426722</v>
      </c>
      <c r="AB299" s="7">
        <v>3.6109708174737647E-3</v>
      </c>
      <c r="AC299" s="7">
        <v>0.29586773756144918</v>
      </c>
      <c r="AD299" s="7">
        <v>1.6696931373758381E-5</v>
      </c>
      <c r="AE299" s="7">
        <v>-0.91841998904288702</v>
      </c>
      <c r="AF299" s="7">
        <v>-0.81396501367622398</v>
      </c>
      <c r="AG299" s="7">
        <v>0.54393725516960978</v>
      </c>
      <c r="AH299" s="7">
        <v>1.0658135824426653</v>
      </c>
    </row>
    <row r="300" spans="24:34" x14ac:dyDescent="0.25">
      <c r="X300">
        <v>67.400000000000006</v>
      </c>
      <c r="Y300" s="7">
        <v>66.676508853578071</v>
      </c>
      <c r="Z300" s="7">
        <v>0.72349114642193513</v>
      </c>
      <c r="AA300" s="7">
        <v>0.72578366469031153</v>
      </c>
      <c r="AB300" s="7">
        <v>3.1586798930758036E-3</v>
      </c>
      <c r="AC300" s="7">
        <v>0.2015218293281546</v>
      </c>
      <c r="AD300" s="7">
        <v>6.7728300332746985E-6</v>
      </c>
      <c r="AE300" s="7">
        <v>-0.91841998904288702</v>
      </c>
      <c r="AF300" s="7">
        <v>-0.81229676542960638</v>
      </c>
      <c r="AG300" s="7">
        <v>0.44891182801097435</v>
      </c>
      <c r="AH300" s="7">
        <v>0.7257836646903153</v>
      </c>
    </row>
    <row r="301" spans="24:34" x14ac:dyDescent="0.25">
      <c r="X301">
        <v>67</v>
      </c>
      <c r="Y301" s="7">
        <v>69.334927034849002</v>
      </c>
      <c r="Z301" s="7">
        <v>-2.3349270348490023</v>
      </c>
      <c r="AA301" s="7">
        <v>-2.3461039596581514</v>
      </c>
      <c r="AB301" s="7">
        <v>4.7640364627213813E-3</v>
      </c>
      <c r="AC301" s="7">
        <v>-0.65089685758370475</v>
      </c>
      <c r="AD301" s="7">
        <v>1.067381728827956E-4</v>
      </c>
      <c r="AE301" s="7">
        <v>-0.91148934236618206</v>
      </c>
      <c r="AF301" s="7">
        <v>-0.8103200226499675</v>
      </c>
      <c r="AG301" s="7">
        <v>0.80678179056279198</v>
      </c>
      <c r="AH301" s="7">
        <v>-2.3461039596581488</v>
      </c>
    </row>
    <row r="302" spans="24:34" x14ac:dyDescent="0.25">
      <c r="X302">
        <v>66.599999999999994</v>
      </c>
      <c r="Y302" s="7">
        <v>66.138830018146876</v>
      </c>
      <c r="Z302" s="7">
        <v>0.46116998185311786</v>
      </c>
      <c r="AA302" s="7">
        <v>0.46248423178161602</v>
      </c>
      <c r="AB302" s="7">
        <v>2.841718351001294E-3</v>
      </c>
      <c r="AC302" s="7">
        <v>0.12843425541014836</v>
      </c>
      <c r="AD302" s="7">
        <v>2.4741445814869897E-6</v>
      </c>
      <c r="AE302" s="7">
        <v>-0.91148934236618206</v>
      </c>
      <c r="AF302" s="7">
        <v>-0.80690340053211995</v>
      </c>
      <c r="AG302" s="7">
        <v>0.35837725291952943</v>
      </c>
      <c r="AH302" s="7">
        <v>0.46248423178162046</v>
      </c>
    </row>
    <row r="303" spans="24:34" x14ac:dyDescent="0.25">
      <c r="X303">
        <v>66.099999999999994</v>
      </c>
      <c r="Y303" s="7">
        <v>66.078355082197419</v>
      </c>
      <c r="Z303" s="7">
        <v>2.1644917802575492E-2</v>
      </c>
      <c r="AA303" s="7">
        <v>2.1716714527556746E-2</v>
      </c>
      <c r="AB303" s="7">
        <v>3.3060583306338256E-3</v>
      </c>
      <c r="AC303" s="7">
        <v>6.029439245795909E-3</v>
      </c>
      <c r="AD303" s="7">
        <v>6.3467141613018047E-9</v>
      </c>
      <c r="AE303" s="7">
        <v>-0.91148934236618206</v>
      </c>
      <c r="AF303" s="7">
        <v>-0.80370432094321764</v>
      </c>
      <c r="AG303" s="7">
        <v>7.7649463911838496E-2</v>
      </c>
      <c r="AH303" s="7">
        <v>2.1716714527553305E-2</v>
      </c>
    </row>
    <row r="304" spans="24:34" x14ac:dyDescent="0.25">
      <c r="X304">
        <v>65.599999999999994</v>
      </c>
      <c r="Y304" s="7">
        <v>65.748010094313472</v>
      </c>
      <c r="Z304" s="7">
        <v>-0.14801009431347723</v>
      </c>
      <c r="AA304" s="7">
        <v>-0.14846231729961801</v>
      </c>
      <c r="AB304" s="7">
        <v>3.046045584937557E-3</v>
      </c>
      <c r="AC304" s="7">
        <v>-4.1224526583330631E-2</v>
      </c>
      <c r="AD304" s="7">
        <v>2.7328704897435224E-7</v>
      </c>
      <c r="AE304" s="7">
        <v>-0.90460220385671419</v>
      </c>
      <c r="AF304" s="7">
        <v>-0.80261359627555817</v>
      </c>
      <c r="AG304" s="7">
        <v>0.20303823921451503</v>
      </c>
      <c r="AH304" s="7">
        <v>-0.14846231729961734</v>
      </c>
    </row>
    <row r="305" spans="24:34" x14ac:dyDescent="0.25">
      <c r="X305">
        <v>65</v>
      </c>
      <c r="Y305" s="7">
        <v>67.8583682702684</v>
      </c>
      <c r="Z305" s="7">
        <v>-2.8583682702684001</v>
      </c>
      <c r="AA305" s="7">
        <v>-2.8738061405765478</v>
      </c>
      <c r="AB305" s="7">
        <v>5.3719247412608142E-3</v>
      </c>
      <c r="AC305" s="7">
        <v>-0.79705761826654653</v>
      </c>
      <c r="AD305" s="7">
        <v>1.8059055768837002E-4</v>
      </c>
      <c r="AE305" s="7">
        <v>-0.90460220385671419</v>
      </c>
      <c r="AF305" s="7">
        <v>-0.80052724276458664</v>
      </c>
      <c r="AG305" s="7">
        <v>0.89278083439696809</v>
      </c>
      <c r="AH305" s="7">
        <v>-2.8738061405765505</v>
      </c>
    </row>
    <row r="306" spans="24:34" x14ac:dyDescent="0.25">
      <c r="X306">
        <v>64.099999999999994</v>
      </c>
      <c r="Y306" s="7">
        <v>63.062700414581599</v>
      </c>
      <c r="Z306" s="7">
        <v>1.0372995854183955</v>
      </c>
      <c r="AA306" s="7">
        <v>1.0518397966907855</v>
      </c>
      <c r="AB306" s="7">
        <v>1.3823598724954202E-2</v>
      </c>
      <c r="AC306" s="7">
        <v>0.29048839910378987</v>
      </c>
      <c r="AD306" s="7">
        <v>6.2254463962073517E-5</v>
      </c>
      <c r="AE306" s="7">
        <v>-0.90460220385671419</v>
      </c>
      <c r="AF306" s="7">
        <v>-0.79973729042388886</v>
      </c>
      <c r="AG306" s="7">
        <v>0.53896975713280038</v>
      </c>
      <c r="AH306" s="7">
        <v>1.0518397966907864</v>
      </c>
    </row>
    <row r="307" spans="24:34" x14ac:dyDescent="0.25">
      <c r="X307">
        <v>56.7</v>
      </c>
      <c r="Y307" s="7">
        <v>61.405282868164043</v>
      </c>
      <c r="Z307" s="7">
        <v>-4.7052828681640406</v>
      </c>
      <c r="AA307" s="7">
        <v>-4.7246465399355912</v>
      </c>
      <c r="AB307" s="7">
        <v>4.0984381811168405E-3</v>
      </c>
      <c r="AC307" s="7">
        <v>-1.3112316458263693</v>
      </c>
      <c r="AD307" s="7">
        <v>3.7239789603784587E-4</v>
      </c>
      <c r="AE307" s="7">
        <v>-0.90460220385671419</v>
      </c>
      <c r="AF307" s="7">
        <v>-0.79721254822036725</v>
      </c>
      <c r="AG307" s="7">
        <v>1.1450902347965288</v>
      </c>
      <c r="AH307" s="7">
        <v>-4.7246465399355948</v>
      </c>
    </row>
    <row r="308" spans="24:34" x14ac:dyDescent="0.25">
      <c r="X308">
        <v>56.4</v>
      </c>
      <c r="Y308" s="7">
        <v>61.210489175469327</v>
      </c>
      <c r="Z308" s="7">
        <v>-4.8104891754693284</v>
      </c>
      <c r="AA308" s="7">
        <v>-4.8301113608880826</v>
      </c>
      <c r="AB308" s="7">
        <v>4.0624706042270897E-3</v>
      </c>
      <c r="AC308" s="7">
        <v>-1.3405255148411312</v>
      </c>
      <c r="AD308" s="7">
        <v>3.8579331824088221E-4</v>
      </c>
      <c r="AE308" s="7">
        <v>-0.90460220385671419</v>
      </c>
      <c r="AF308" s="7">
        <v>-0.79709459676327554</v>
      </c>
      <c r="AG308" s="7">
        <v>1.1578106558678458</v>
      </c>
      <c r="AH308" s="7">
        <v>-4.830111360888079</v>
      </c>
    </row>
    <row r="309" spans="24:34" x14ac:dyDescent="0.25">
      <c r="X309">
        <v>55.9</v>
      </c>
      <c r="Y309" s="7">
        <v>60.724410314593079</v>
      </c>
      <c r="Z309" s="7">
        <v>-4.8244103145930808</v>
      </c>
      <c r="AA309" s="7">
        <v>-4.8435660951186108</v>
      </c>
      <c r="AB309" s="7">
        <v>3.9548919431153821E-3</v>
      </c>
      <c r="AC309" s="7">
        <v>-1.34433227587116</v>
      </c>
      <c r="AD309" s="7">
        <v>3.7767241523285419E-4</v>
      </c>
      <c r="AE309" s="7">
        <v>-0.90460220385671419</v>
      </c>
      <c r="AF309" s="7">
        <v>-0.79705761826654653</v>
      </c>
      <c r="AG309" s="7">
        <v>1.1594534384231046</v>
      </c>
      <c r="AH309" s="7">
        <v>-4.8435660951186126</v>
      </c>
    </row>
    <row r="310" spans="24:34" x14ac:dyDescent="0.25">
      <c r="X310">
        <v>55.6</v>
      </c>
      <c r="Y310" s="7">
        <v>58.978079544041556</v>
      </c>
      <c r="Z310" s="7">
        <v>-3.3780795440415545</v>
      </c>
      <c r="AA310" s="7">
        <v>-3.4262148263094474</v>
      </c>
      <c r="AB310" s="7">
        <v>1.4049113878751884E-2</v>
      </c>
      <c r="AC310" s="7">
        <v>-0.94611542416964378</v>
      </c>
      <c r="AD310" s="7">
        <v>6.7131800542861639E-4</v>
      </c>
      <c r="AE310" s="7">
        <v>-0.89095501331493132</v>
      </c>
      <c r="AF310" s="7">
        <v>-0.79557442612233831</v>
      </c>
      <c r="AG310" s="7">
        <v>0.97268464785337483</v>
      </c>
      <c r="AH310" s="7">
        <v>-3.4262148263094439</v>
      </c>
    </row>
    <row r="311" spans="24:34" x14ac:dyDescent="0.25">
      <c r="X311">
        <v>55.3</v>
      </c>
      <c r="Y311" s="7">
        <v>64.697177960119788</v>
      </c>
      <c r="Z311" s="7">
        <v>-9.3971779601197909</v>
      </c>
      <c r="AA311" s="7">
        <v>-9.4522298408569299</v>
      </c>
      <c r="AB311" s="7">
        <v>5.8242215502603651E-3</v>
      </c>
      <c r="AC311" s="7">
        <v>-2.6210044252204265</v>
      </c>
      <c r="AD311" s="7">
        <v>2.1181495331770361E-3</v>
      </c>
      <c r="AE311" s="7">
        <v>-0.88869659543514345</v>
      </c>
      <c r="AF311" s="7">
        <v>-0.79212507109675068</v>
      </c>
      <c r="AG311" s="7">
        <v>1.6189516438795899</v>
      </c>
      <c r="AH311" s="7">
        <v>-9.4522298408569245</v>
      </c>
    </row>
    <row r="312" spans="24:34" x14ac:dyDescent="0.25">
      <c r="X312">
        <v>54.8</v>
      </c>
      <c r="Y312" s="7">
        <v>57.304873130918267</v>
      </c>
      <c r="Z312" s="7">
        <v>-2.5048731309182699</v>
      </c>
      <c r="AA312" s="7">
        <v>-2.543296007417986</v>
      </c>
      <c r="AB312" s="7">
        <v>1.5107512608696565E-2</v>
      </c>
      <c r="AC312" s="7">
        <v>-0.70192904540048939</v>
      </c>
      <c r="AD312" s="7">
        <v>3.9777452605603233E-4</v>
      </c>
      <c r="AE312" s="7">
        <v>-0.88869659543514345</v>
      </c>
      <c r="AF312" s="7">
        <v>-0.79072178111453095</v>
      </c>
      <c r="AG312" s="7">
        <v>0.83781205851938501</v>
      </c>
      <c r="AH312" s="7">
        <v>-2.5432960074179847</v>
      </c>
    </row>
    <row r="313" spans="24:34" x14ac:dyDescent="0.25">
      <c r="X313">
        <v>54.2</v>
      </c>
      <c r="Y313" s="7">
        <v>57.276040183166245</v>
      </c>
      <c r="Z313" s="7">
        <v>-3.0760401831662421</v>
      </c>
      <c r="AA313" s="7">
        <v>-3.0880440782276679</v>
      </c>
      <c r="AB313" s="7">
        <v>3.8872162305126374E-3</v>
      </c>
      <c r="AC313" s="7">
        <v>-0.85711607327023309</v>
      </c>
      <c r="AD313" s="7">
        <v>1.5088840352025585E-4</v>
      </c>
      <c r="AE313" s="7">
        <v>-0.88869659543514345</v>
      </c>
      <c r="AF313" s="7">
        <v>-0.78193609487208071</v>
      </c>
      <c r="AG313" s="7">
        <v>0.92580563471510213</v>
      </c>
      <c r="AH313" s="7">
        <v>-3.0880440782276675</v>
      </c>
    </row>
    <row r="314" spans="24:34" x14ac:dyDescent="0.25">
      <c r="X314">
        <v>53.6</v>
      </c>
      <c r="Y314" s="7">
        <v>55.971375958088437</v>
      </c>
      <c r="Z314" s="7">
        <v>-2.3713759580884357</v>
      </c>
      <c r="AA314" s="7">
        <v>-2.3823505370770306</v>
      </c>
      <c r="AB314" s="7">
        <v>4.6066180512875123E-3</v>
      </c>
      <c r="AC314" s="7">
        <v>-0.66100528189473029</v>
      </c>
      <c r="AD314" s="7">
        <v>1.0642501371481224E-4</v>
      </c>
      <c r="AE314" s="7">
        <v>-0.88869659543514345</v>
      </c>
      <c r="AF314" s="7">
        <v>-0.77863182865414948</v>
      </c>
      <c r="AG314" s="7">
        <v>0.81302231328219421</v>
      </c>
      <c r="AH314" s="7">
        <v>-2.3823505370770293</v>
      </c>
    </row>
    <row r="315" spans="24:34" x14ac:dyDescent="0.25">
      <c r="X315">
        <v>53.3</v>
      </c>
      <c r="Y315" s="7">
        <v>55.967529532075041</v>
      </c>
      <c r="Z315" s="7">
        <v>-2.6675295320750436</v>
      </c>
      <c r="AA315" s="7">
        <v>-2.6788753735932787</v>
      </c>
      <c r="AB315" s="7">
        <v>4.2353002420638256E-3</v>
      </c>
      <c r="AC315" s="7">
        <v>-0.74341747372296574</v>
      </c>
      <c r="AD315" s="7">
        <v>1.237198558694874E-4</v>
      </c>
      <c r="AE315" s="7">
        <v>-0.87970786716299942</v>
      </c>
      <c r="AF315" s="7">
        <v>-0.77551711926024136</v>
      </c>
      <c r="AG315" s="7">
        <v>0.86221660487546037</v>
      </c>
      <c r="AH315" s="7">
        <v>-2.6788753735932822</v>
      </c>
    </row>
    <row r="316" spans="24:34" x14ac:dyDescent="0.25">
      <c r="X316">
        <v>52.8</v>
      </c>
      <c r="Y316" s="7">
        <v>61.416144542242627</v>
      </c>
      <c r="Z316" s="7">
        <v>-8.6161445422426297</v>
      </c>
      <c r="AA316" s="7">
        <v>-8.8135356049835067</v>
      </c>
      <c r="AB316" s="7">
        <v>2.2396353925122386E-2</v>
      </c>
      <c r="AC316" s="7">
        <v>-2.4234466380113786</v>
      </c>
      <c r="AD316" s="7">
        <v>7.0815419333814175E-3</v>
      </c>
      <c r="AE316" s="7">
        <v>-0.87970786716299942</v>
      </c>
      <c r="AF316" s="7">
        <v>-0.77334246860028066</v>
      </c>
      <c r="AG316" s="7">
        <v>1.5567423158671376</v>
      </c>
      <c r="AH316" s="7">
        <v>-8.8135356049835085</v>
      </c>
    </row>
    <row r="317" spans="24:34" x14ac:dyDescent="0.25">
      <c r="X317">
        <v>82</v>
      </c>
      <c r="Y317" s="7">
        <v>78.714715455059235</v>
      </c>
      <c r="Z317" s="7">
        <v>3.2852845449407653</v>
      </c>
      <c r="AA317" s="7">
        <v>3.3136222650932865</v>
      </c>
      <c r="AB317" s="7">
        <v>8.5518860888379525E-3</v>
      </c>
      <c r="AC317" s="7">
        <v>0.91757143899228155</v>
      </c>
      <c r="AD317" s="7">
        <v>3.8222411997520936E-4</v>
      </c>
      <c r="AE317" s="7">
        <v>-0.87970786716299942</v>
      </c>
      <c r="AF317" s="7">
        <v>-0.76918059581867482</v>
      </c>
      <c r="AG317" s="7">
        <v>0.95789949315796252</v>
      </c>
      <c r="AH317" s="7">
        <v>3.3136222650932803</v>
      </c>
    </row>
    <row r="318" spans="24:34" x14ac:dyDescent="0.25">
      <c r="X318">
        <v>81.8</v>
      </c>
      <c r="Y318" s="7">
        <v>83.001603730281104</v>
      </c>
      <c r="Z318" s="7">
        <v>-1.2016037302811071</v>
      </c>
      <c r="AA318" s="7">
        <v>-1.2368787134256962</v>
      </c>
      <c r="AB318" s="7">
        <v>2.8519355019769255E-2</v>
      </c>
      <c r="AC318" s="7">
        <v>-0.33903620914241106</v>
      </c>
      <c r="AD318" s="7">
        <v>1.7760047088285642E-4</v>
      </c>
      <c r="AE318" s="7">
        <v>-0.873012700415573</v>
      </c>
      <c r="AF318" s="7">
        <v>-0.76653175559471098</v>
      </c>
      <c r="AG318" s="7">
        <v>0.58226815913495655</v>
      </c>
      <c r="AH318" s="7">
        <v>-1.2368787134256898</v>
      </c>
    </row>
    <row r="319" spans="24:34" x14ac:dyDescent="0.25">
      <c r="X319">
        <v>81.599999999999994</v>
      </c>
      <c r="Y319" s="7">
        <v>83.369370198759015</v>
      </c>
      <c r="Z319" s="7">
        <v>-1.7693701987590202</v>
      </c>
      <c r="AA319" s="7">
        <v>-1.8342876620104249</v>
      </c>
      <c r="AB319" s="7">
        <v>3.5391102822039555E-2</v>
      </c>
      <c r="AC319" s="7">
        <v>-0.50100835493675311</v>
      </c>
      <c r="AD319" s="7">
        <v>4.8470686217198079E-4</v>
      </c>
      <c r="AE319" s="7">
        <v>-0.873012700415573</v>
      </c>
      <c r="AF319" s="7">
        <v>-0.76103900725420792</v>
      </c>
      <c r="AG319" s="7">
        <v>0.70781943667629887</v>
      </c>
      <c r="AH319" s="7">
        <v>-1.8342876620104298</v>
      </c>
    </row>
    <row r="320" spans="24:34" x14ac:dyDescent="0.25">
      <c r="X320">
        <v>81.5</v>
      </c>
      <c r="Y320" s="7">
        <v>79.13473100464283</v>
      </c>
      <c r="Z320" s="7">
        <v>2.3652689953571695</v>
      </c>
      <c r="AA320" s="7">
        <v>2.3996883293664268</v>
      </c>
      <c r="AB320" s="7">
        <v>1.4343251824849981E-2</v>
      </c>
      <c r="AC320" s="7">
        <v>0.66255140753818997</v>
      </c>
      <c r="AD320" s="7">
        <v>3.3620756768148454E-4</v>
      </c>
      <c r="AE320" s="7">
        <v>-0.873012700415573</v>
      </c>
      <c r="AF320" s="7">
        <v>-0.76097871436855047</v>
      </c>
      <c r="AG320" s="7">
        <v>0.81397260859207665</v>
      </c>
      <c r="AH320" s="7">
        <v>2.3996883293664255</v>
      </c>
    </row>
    <row r="321" spans="24:34" x14ac:dyDescent="0.25">
      <c r="X321">
        <v>81.2</v>
      </c>
      <c r="Y321" s="7">
        <v>84.092328241320743</v>
      </c>
      <c r="Z321" s="7">
        <v>-2.8923282413207403</v>
      </c>
      <c r="AA321" s="7">
        <v>-2.9497016155678466</v>
      </c>
      <c r="AB321" s="7">
        <v>1.9450568811537696E-2</v>
      </c>
      <c r="AC321" s="7">
        <v>-0.81229676542960638</v>
      </c>
      <c r="AD321" s="7">
        <v>6.8887220356031616E-4</v>
      </c>
      <c r="AE321" s="7">
        <v>-0.873012700415573</v>
      </c>
      <c r="AF321" s="7">
        <v>-0.7589928142189305</v>
      </c>
      <c r="AG321" s="7">
        <v>0.90127507755934666</v>
      </c>
      <c r="AH321" s="7">
        <v>-2.9497016155678466</v>
      </c>
    </row>
    <row r="322" spans="24:34" x14ac:dyDescent="0.25">
      <c r="X322">
        <v>81</v>
      </c>
      <c r="Y322" s="7">
        <v>79.537459367928506</v>
      </c>
      <c r="Z322" s="7">
        <v>1.4625406320714944</v>
      </c>
      <c r="AA322" s="7">
        <v>1.4751686937521953</v>
      </c>
      <c r="AB322" s="7">
        <v>8.5604187061379886E-3</v>
      </c>
      <c r="AC322" s="7">
        <v>0.40848555695654248</v>
      </c>
      <c r="AD322" s="7">
        <v>7.5827818909281482E-5</v>
      </c>
      <c r="AE322" s="7">
        <v>-0.86414620345364646</v>
      </c>
      <c r="AF322" s="7">
        <v>-0.75871616148820575</v>
      </c>
      <c r="AG322" s="7">
        <v>0.63912874834147659</v>
      </c>
      <c r="AH322" s="7">
        <v>1.4751686937521999</v>
      </c>
    </row>
    <row r="323" spans="24:34" x14ac:dyDescent="0.25">
      <c r="X323">
        <v>87</v>
      </c>
      <c r="Y323" s="7">
        <v>82.13380118081615</v>
      </c>
      <c r="Z323" s="7">
        <v>4.8661988191838503</v>
      </c>
      <c r="AA323" s="7">
        <v>4.9887968135880243</v>
      </c>
      <c r="AB323" s="7">
        <v>2.4574661784230501E-2</v>
      </c>
      <c r="AC323" s="7">
        <v>1.3702339518784261</v>
      </c>
      <c r="AD323" s="7">
        <v>2.4895987902370824E-3</v>
      </c>
      <c r="AE323" s="7">
        <v>-0.86414620345364646</v>
      </c>
      <c r="AF323" s="7">
        <v>-0.75852198911206137</v>
      </c>
      <c r="AG323" s="7">
        <v>1.170569926095159</v>
      </c>
      <c r="AH323" s="7">
        <v>4.9887968135880225</v>
      </c>
    </row>
    <row r="324" spans="24:34" x14ac:dyDescent="0.25">
      <c r="X324">
        <v>85</v>
      </c>
      <c r="Y324" s="7">
        <v>82.035413543983168</v>
      </c>
      <c r="Z324" s="7">
        <v>2.964586456016832</v>
      </c>
      <c r="AA324" s="7">
        <v>3.0624751583343368</v>
      </c>
      <c r="AB324" s="7">
        <v>3.1963917176960607E-2</v>
      </c>
      <c r="AC324" s="7">
        <v>0.83795411713295775</v>
      </c>
      <c r="AD324" s="7">
        <v>1.2202682972143393E-3</v>
      </c>
      <c r="AE324" s="7">
        <v>-0.85973834429501084</v>
      </c>
      <c r="AF324" s="7">
        <v>-0.75126418647432025</v>
      </c>
      <c r="AG324" s="7">
        <v>0.91539833795619152</v>
      </c>
      <c r="AH324" s="7">
        <v>3.0624751583343297</v>
      </c>
    </row>
    <row r="325" spans="24:34" x14ac:dyDescent="0.25">
      <c r="X325">
        <v>85</v>
      </c>
      <c r="Y325" s="7">
        <v>79.414028114607476</v>
      </c>
      <c r="Z325" s="7">
        <v>5.5859718853925244</v>
      </c>
      <c r="AA325" s="7">
        <v>5.6570998393430187</v>
      </c>
      <c r="AB325" s="7">
        <v>1.2573218781790331E-2</v>
      </c>
      <c r="AC325" s="7">
        <v>1.5633210881536634</v>
      </c>
      <c r="AD325" s="7">
        <v>1.6378885319724191E-3</v>
      </c>
      <c r="AE325" s="7">
        <v>-0.85973834429501084</v>
      </c>
      <c r="AF325" s="7">
        <v>-0.74514236004582435</v>
      </c>
      <c r="AG325" s="7">
        <v>1.2503283921249102</v>
      </c>
      <c r="AH325" s="7">
        <v>5.6570998393430152</v>
      </c>
    </row>
    <row r="326" spans="24:34" x14ac:dyDescent="0.25">
      <c r="X326">
        <v>81</v>
      </c>
      <c r="Y326" s="7">
        <v>81.820837397260135</v>
      </c>
      <c r="Z326" s="7">
        <v>-0.82083739726013505</v>
      </c>
      <c r="AA326" s="7">
        <v>-0.83427888717314147</v>
      </c>
      <c r="AB326" s="7">
        <v>1.6111506739125706E-2</v>
      </c>
      <c r="AC326" s="7">
        <v>-0.2301368082869544</v>
      </c>
      <c r="AD326" s="7">
        <v>4.5646643272493367E-5</v>
      </c>
      <c r="AE326" s="7">
        <v>-0.85973834429501084</v>
      </c>
      <c r="AF326" s="7">
        <v>-0.74367583571781126</v>
      </c>
      <c r="AG326" s="7">
        <v>0.47972576362642272</v>
      </c>
      <c r="AH326" s="7">
        <v>-0.83427888717313536</v>
      </c>
    </row>
    <row r="327" spans="24:34" x14ac:dyDescent="0.25">
      <c r="X327">
        <v>80</v>
      </c>
      <c r="Y327" s="7">
        <v>79.520223135340729</v>
      </c>
      <c r="Z327" s="7">
        <v>0.4797768646592715</v>
      </c>
      <c r="AA327" s="7">
        <v>0.48958623279114022</v>
      </c>
      <c r="AB327" s="7">
        <v>2.0036037524868301E-2</v>
      </c>
      <c r="AC327" s="7">
        <v>0.13478331735096552</v>
      </c>
      <c r="AD327" s="7">
        <v>1.9548813924872907E-5</v>
      </c>
      <c r="AE327" s="7">
        <v>-0.85973834429501084</v>
      </c>
      <c r="AF327" s="7">
        <v>-0.74341747372296574</v>
      </c>
      <c r="AG327" s="7">
        <v>0.36712847526576514</v>
      </c>
      <c r="AH327" s="7">
        <v>0.48958623279113356</v>
      </c>
    </row>
    <row r="328" spans="24:34" x14ac:dyDescent="0.25">
      <c r="X328">
        <v>79.7</v>
      </c>
      <c r="Y328" s="7">
        <v>79.05975877334329</v>
      </c>
      <c r="Z328" s="7">
        <v>0.64024122665671257</v>
      </c>
      <c r="AA328" s="7">
        <v>0.65233578756257771</v>
      </c>
      <c r="AB328" s="7">
        <v>1.854039152298247E-2</v>
      </c>
      <c r="AC328" s="7">
        <v>0.17972533929995393</v>
      </c>
      <c r="AD328" s="7">
        <v>3.2115263770196006E-5</v>
      </c>
      <c r="AE328" s="7">
        <v>-0.85973834429501084</v>
      </c>
      <c r="AF328" s="7">
        <v>-0.7428505223265891</v>
      </c>
      <c r="AG328" s="7">
        <v>0.42394025439907679</v>
      </c>
      <c r="AH328" s="7">
        <v>0.65233578756257582</v>
      </c>
    </row>
    <row r="329" spans="24:34" x14ac:dyDescent="0.25">
      <c r="X329">
        <v>58</v>
      </c>
      <c r="Y329" s="7">
        <v>54.788883058895927</v>
      </c>
      <c r="Z329" s="7">
        <v>3.2111169411040734</v>
      </c>
      <c r="AA329" s="7">
        <v>3.2314281524536099</v>
      </c>
      <c r="AB329" s="7">
        <v>6.2855215685708029E-3</v>
      </c>
      <c r="AC329" s="7">
        <v>0.8958333057041773</v>
      </c>
      <c r="AD329" s="7">
        <v>2.6716558405511789E-4</v>
      </c>
      <c r="AE329" s="7">
        <v>-0.85973834429501084</v>
      </c>
      <c r="AF329" s="7">
        <v>-0.74106985552256055</v>
      </c>
      <c r="AG329" s="7">
        <v>0.94648470970437626</v>
      </c>
      <c r="AH329" s="7">
        <v>3.2314281524536073</v>
      </c>
    </row>
    <row r="330" spans="24:34" x14ac:dyDescent="0.25">
      <c r="X330">
        <v>49.9</v>
      </c>
      <c r="Y330" s="7">
        <v>54.096432578843988</v>
      </c>
      <c r="Z330" s="7">
        <v>-4.1964325788439893</v>
      </c>
      <c r="AA330" s="7">
        <v>-4.2393572765375254</v>
      </c>
      <c r="AB330" s="7">
        <v>1.0125284304557253E-2</v>
      </c>
      <c r="AC330" s="7">
        <v>-1.1729838324282309</v>
      </c>
      <c r="AD330" s="7">
        <v>7.4072575716586876E-4</v>
      </c>
      <c r="AE330" s="7">
        <v>-0.85973834429501084</v>
      </c>
      <c r="AF330" s="7">
        <v>-0.7383179628381118</v>
      </c>
      <c r="AG330" s="7">
        <v>1.0830437813995475</v>
      </c>
      <c r="AH330" s="7">
        <v>-4.2393572765375254</v>
      </c>
    </row>
    <row r="331" spans="24:34" x14ac:dyDescent="0.25">
      <c r="X331">
        <v>53</v>
      </c>
      <c r="Y331" s="7">
        <v>54.614793181963925</v>
      </c>
      <c r="Z331" s="7">
        <v>-1.6147931819639254</v>
      </c>
      <c r="AA331" s="7">
        <v>-1.6251917191895231</v>
      </c>
      <c r="AB331" s="7">
        <v>6.398344947746765E-3</v>
      </c>
      <c r="AC331" s="7">
        <v>-0.45051851684558691</v>
      </c>
      <c r="AD331" s="7">
        <v>6.8790273204978345E-5</v>
      </c>
      <c r="AE331" s="7">
        <v>-0.84444052159937644</v>
      </c>
      <c r="AF331" s="7">
        <v>-0.73661633848085117</v>
      </c>
      <c r="AG331" s="7">
        <v>0.67120676162087856</v>
      </c>
      <c r="AH331" s="7">
        <v>-1.6251917191895215</v>
      </c>
    </row>
    <row r="332" spans="24:34" x14ac:dyDescent="0.25">
      <c r="X332">
        <v>49.8</v>
      </c>
      <c r="Y332" s="7">
        <v>53.157630252875975</v>
      </c>
      <c r="Z332" s="7">
        <v>-3.3576302528759783</v>
      </c>
      <c r="AA332" s="7">
        <v>-3.3813589438271379</v>
      </c>
      <c r="AB332" s="7">
        <v>7.0175013494129454E-3</v>
      </c>
      <c r="AC332" s="7">
        <v>-0.93705258703699601</v>
      </c>
      <c r="AD332" s="7">
        <v>3.26599291130705E-4</v>
      </c>
      <c r="AE332" s="7">
        <v>-0.84444052159937644</v>
      </c>
      <c r="AF332" s="7">
        <v>-0.7361578383554952</v>
      </c>
      <c r="AG332" s="7">
        <v>0.96801476591888613</v>
      </c>
      <c r="AH332" s="7">
        <v>-3.3813589438271348</v>
      </c>
    </row>
    <row r="333" spans="24:34" x14ac:dyDescent="0.25">
      <c r="X333">
        <v>49.2</v>
      </c>
      <c r="Y333" s="7">
        <v>52.549403052311519</v>
      </c>
      <c r="Z333" s="7">
        <v>-3.3494030523115157</v>
      </c>
      <c r="AA333" s="7">
        <v>-3.3742498288136602</v>
      </c>
      <c r="AB333" s="7">
        <v>7.3636445914494874E-3</v>
      </c>
      <c r="AC333" s="7">
        <v>-0.93491949306671496</v>
      </c>
      <c r="AD333" s="7">
        <v>3.412694956429967E-4</v>
      </c>
      <c r="AE333" s="7">
        <v>-0.84444052159937644</v>
      </c>
      <c r="AF333" s="7">
        <v>-0.73594176867540551</v>
      </c>
      <c r="AG333" s="7">
        <v>0.96691235025038069</v>
      </c>
      <c r="AH333" s="7">
        <v>-3.3742498288136584</v>
      </c>
    </row>
    <row r="334" spans="24:34" x14ac:dyDescent="0.25">
      <c r="X334">
        <v>48.6</v>
      </c>
      <c r="Y334" s="7">
        <v>52.335995810323055</v>
      </c>
      <c r="Z334" s="7">
        <v>-3.7359958103230539</v>
      </c>
      <c r="AA334" s="7">
        <v>-3.7638520406372606</v>
      </c>
      <c r="AB334" s="7">
        <v>7.4009897343060458E-3</v>
      </c>
      <c r="AC334" s="7">
        <v>-1.042848818372055</v>
      </c>
      <c r="AD334" s="7">
        <v>4.2678099324571471E-4</v>
      </c>
      <c r="AE334" s="7">
        <v>-0.84444052159937644</v>
      </c>
      <c r="AF334" s="7">
        <v>-0.73430289333132159</v>
      </c>
      <c r="AG334" s="7">
        <v>1.0211996956384461</v>
      </c>
      <c r="AH334" s="7">
        <v>-3.7638520406372571</v>
      </c>
    </row>
    <row r="335" spans="24:34" x14ac:dyDescent="0.25">
      <c r="X335">
        <v>52.6</v>
      </c>
      <c r="Y335" s="7">
        <v>56.013333415618291</v>
      </c>
      <c r="Z335" s="7">
        <v>-3.4133334156182897</v>
      </c>
      <c r="AA335" s="7">
        <v>-3.4337460068803054</v>
      </c>
      <c r="AB335" s="7">
        <v>5.9447004004132943E-3</v>
      </c>
      <c r="AC335" s="7">
        <v>-0.95208414220028559</v>
      </c>
      <c r="AD335" s="7">
        <v>2.8530966865470845E-4</v>
      </c>
      <c r="AE335" s="7">
        <v>-0.8357870519497973</v>
      </c>
      <c r="AF335" s="7">
        <v>-0.73036405980618335</v>
      </c>
      <c r="AG335" s="7">
        <v>0.97574799113310273</v>
      </c>
      <c r="AH335" s="7">
        <v>-3.4337460068803085</v>
      </c>
    </row>
    <row r="336" spans="24:34" x14ac:dyDescent="0.25">
      <c r="X336">
        <v>52.2</v>
      </c>
      <c r="Y336" s="7">
        <v>55.829753490840929</v>
      </c>
      <c r="Z336" s="7">
        <v>-3.6297534908409261</v>
      </c>
      <c r="AA336" s="7">
        <v>-3.6509609175575264</v>
      </c>
      <c r="AB336" s="7">
        <v>5.8087246605714703E-3</v>
      </c>
      <c r="AC336" s="7">
        <v>-1.0123811484403478</v>
      </c>
      <c r="AD336" s="7">
        <v>3.1517034094200513E-4</v>
      </c>
      <c r="AE336" s="7">
        <v>-0.8357870519497973</v>
      </c>
      <c r="AF336" s="7">
        <v>-0.7301630997167502</v>
      </c>
      <c r="AG336" s="7">
        <v>1.0061715303268861</v>
      </c>
      <c r="AH336" s="7">
        <v>-3.6509609175575251</v>
      </c>
    </row>
    <row r="337" spans="24:34" x14ac:dyDescent="0.25">
      <c r="X337">
        <v>51.8</v>
      </c>
      <c r="Y337" s="7">
        <v>55.142697854547407</v>
      </c>
      <c r="Z337" s="7">
        <v>-3.34269785454741</v>
      </c>
      <c r="AA337" s="7">
        <v>-3.3851348222931321</v>
      </c>
      <c r="AB337" s="7">
        <v>1.2536271071465445E-2</v>
      </c>
      <c r="AC337" s="7">
        <v>-0.93548846808132557</v>
      </c>
      <c r="AD337" s="7">
        <v>5.8475035961186241E-4</v>
      </c>
      <c r="AE337" s="7">
        <v>-0.8357870519497973</v>
      </c>
      <c r="AF337" s="7">
        <v>-0.72810469907103637</v>
      </c>
      <c r="AG337" s="7">
        <v>0.96720652814242603</v>
      </c>
      <c r="AH337" s="7">
        <v>-3.3851348222931339</v>
      </c>
    </row>
    <row r="338" spans="24:34" x14ac:dyDescent="0.25">
      <c r="X338">
        <v>51.6</v>
      </c>
      <c r="Y338" s="7">
        <v>54.211283405071342</v>
      </c>
      <c r="Z338" s="7">
        <v>-2.6112834050713403</v>
      </c>
      <c r="AA338" s="7">
        <v>-2.6398665320241079</v>
      </c>
      <c r="AB338" s="7">
        <v>1.0827489422676027E-2</v>
      </c>
      <c r="AC338" s="7">
        <v>-0.7301630997167502</v>
      </c>
      <c r="AD338" s="7">
        <v>3.0714389749293995E-4</v>
      </c>
      <c r="AE338" s="7">
        <v>-0.8357870519497973</v>
      </c>
      <c r="AF338" s="7">
        <v>-0.72749515886651428</v>
      </c>
      <c r="AG338" s="7">
        <v>0.85449581609083969</v>
      </c>
      <c r="AH338" s="7">
        <v>-2.6398665320241075</v>
      </c>
    </row>
    <row r="339" spans="24:34" x14ac:dyDescent="0.25">
      <c r="X339">
        <v>51.2</v>
      </c>
      <c r="Y339" s="7">
        <v>54.360722286014671</v>
      </c>
      <c r="Z339" s="7">
        <v>-3.1607222860146678</v>
      </c>
      <c r="AA339" s="7">
        <v>-3.1805863373053</v>
      </c>
      <c r="AB339" s="7">
        <v>6.2454054642827293E-3</v>
      </c>
      <c r="AC339" s="7">
        <v>-0.88175647114025479</v>
      </c>
      <c r="AD339" s="7">
        <v>2.5717289843849516E-4</v>
      </c>
      <c r="AE339" s="7">
        <v>-0.8357870519497973</v>
      </c>
      <c r="AF339" s="7">
        <v>-0.72619398839167515</v>
      </c>
      <c r="AG339" s="7">
        <v>0.9390188875311587</v>
      </c>
      <c r="AH339" s="7">
        <v>-3.1805863373052974</v>
      </c>
    </row>
    <row r="340" spans="24:34" x14ac:dyDescent="0.25">
      <c r="X340">
        <v>57</v>
      </c>
      <c r="Y340" s="7">
        <v>58.994569813160645</v>
      </c>
      <c r="Z340" s="7">
        <v>-1.9945698131606449</v>
      </c>
      <c r="AA340" s="7">
        <v>-2.0192982110330604</v>
      </c>
      <c r="AB340" s="7">
        <v>1.2246035646099055E-2</v>
      </c>
      <c r="AC340" s="7">
        <v>-0.55811891720225248</v>
      </c>
      <c r="AD340" s="7">
        <v>2.032575202617854E-4</v>
      </c>
      <c r="AE340" s="7">
        <v>-0.82505741806651978</v>
      </c>
      <c r="AF340" s="7">
        <v>-0.72592449697535788</v>
      </c>
      <c r="AG340" s="7">
        <v>0.74707356880179643</v>
      </c>
      <c r="AH340" s="7">
        <v>-2.01929821103306</v>
      </c>
    </row>
    <row r="341" spans="24:34" x14ac:dyDescent="0.25">
      <c r="X341">
        <v>49.6</v>
      </c>
      <c r="Y341" s="7">
        <v>52.231414196872024</v>
      </c>
      <c r="Z341" s="7">
        <v>-2.6314141968720222</v>
      </c>
      <c r="AA341" s="7">
        <v>-2.6628633745005885</v>
      </c>
      <c r="AB341" s="7">
        <v>1.1810285848579688E-2</v>
      </c>
      <c r="AC341" s="7">
        <v>-0.7361578383554952</v>
      </c>
      <c r="AD341" s="7">
        <v>3.4088536817420664E-4</v>
      </c>
      <c r="AE341" s="7">
        <v>-0.82505741806651978</v>
      </c>
      <c r="AF341" s="7">
        <v>-0.72591222163555147</v>
      </c>
      <c r="AG341" s="7">
        <v>0.85799640929056065</v>
      </c>
      <c r="AH341" s="7">
        <v>-2.6628633745005876</v>
      </c>
    </row>
    <row r="342" spans="24:34" x14ac:dyDescent="0.25">
      <c r="X342">
        <v>83</v>
      </c>
      <c r="Y342" s="7">
        <v>79.334042122153576</v>
      </c>
      <c r="Z342" s="7">
        <v>3.6659578778464237</v>
      </c>
      <c r="AA342" s="7">
        <v>3.6761090970796602</v>
      </c>
      <c r="AB342" s="7">
        <v>2.7614031480451408E-3</v>
      </c>
      <c r="AC342" s="7">
        <v>1.0209155595718671</v>
      </c>
      <c r="AD342" s="7">
        <v>1.5189965287974461E-4</v>
      </c>
      <c r="AE342" s="7">
        <v>-0.8207920883323806</v>
      </c>
      <c r="AF342" s="7">
        <v>-0.72250285546419091</v>
      </c>
      <c r="AG342" s="7">
        <v>1.0104036616975747</v>
      </c>
      <c r="AH342" s="7">
        <v>3.6761090970796571</v>
      </c>
    </row>
    <row r="343" spans="24:34" x14ac:dyDescent="0.25">
      <c r="X343">
        <v>81</v>
      </c>
      <c r="Y343" s="7">
        <v>78.446863874993596</v>
      </c>
      <c r="Z343" s="7">
        <v>2.5531361250064037</v>
      </c>
      <c r="AA343" s="7">
        <v>2.6085516443023238</v>
      </c>
      <c r="AB343" s="7">
        <v>2.1243788451326358E-2</v>
      </c>
      <c r="AC343" s="7">
        <v>0.71769281222397541</v>
      </c>
      <c r="AD343" s="7">
        <v>5.8841133364702413E-4</v>
      </c>
      <c r="AE343" s="7">
        <v>-0.81866501502518862</v>
      </c>
      <c r="AF343" s="7">
        <v>-0.71980606449294804</v>
      </c>
      <c r="AG343" s="7">
        <v>0.84716752311687171</v>
      </c>
      <c r="AH343" s="7">
        <v>2.6085516443023216</v>
      </c>
    </row>
    <row r="344" spans="24:34" x14ac:dyDescent="0.25">
      <c r="X344">
        <v>79.900000000000006</v>
      </c>
      <c r="Y344" s="7">
        <v>77.042654074295257</v>
      </c>
      <c r="Z344" s="7">
        <v>2.8573459257047489</v>
      </c>
      <c r="AA344" s="7">
        <v>2.90343530976034</v>
      </c>
      <c r="AB344" s="7">
        <v>1.5874086775984904E-2</v>
      </c>
      <c r="AC344" s="7">
        <v>0.80101265904459262</v>
      </c>
      <c r="AD344" s="7">
        <v>5.4470735686298476E-4</v>
      </c>
      <c r="AE344" s="7">
        <v>-0.81866501502518862</v>
      </c>
      <c r="AF344" s="7">
        <v>-0.71631368705368381</v>
      </c>
      <c r="AG344" s="7">
        <v>0.89499310558494949</v>
      </c>
      <c r="AH344" s="7">
        <v>2.9034353097603431</v>
      </c>
    </row>
    <row r="345" spans="24:34" x14ac:dyDescent="0.25">
      <c r="X345">
        <v>79.8</v>
      </c>
      <c r="Y345" s="7">
        <v>77.224787578563081</v>
      </c>
      <c r="Z345" s="7">
        <v>2.5752124214369161</v>
      </c>
      <c r="AA345" s="7">
        <v>2.5819869658607928</v>
      </c>
      <c r="AB345" s="7">
        <v>2.62377173605206E-3</v>
      </c>
      <c r="AC345" s="7">
        <v>0.71710944697893453</v>
      </c>
      <c r="AD345" s="7">
        <v>7.1200709802737795E-5</v>
      </c>
      <c r="AE345" s="7">
        <v>-0.81866501502518862</v>
      </c>
      <c r="AF345" s="7">
        <v>-0.71598885620590902</v>
      </c>
      <c r="AG345" s="7">
        <v>0.84682314976560158</v>
      </c>
      <c r="AH345" s="7">
        <v>2.5819869658607968</v>
      </c>
    </row>
    <row r="346" spans="24:34" x14ac:dyDescent="0.25">
      <c r="X346">
        <v>79.099999999999994</v>
      </c>
      <c r="Y346" s="7">
        <v>75.035615894424296</v>
      </c>
      <c r="Z346" s="7">
        <v>4.064384105575698</v>
      </c>
      <c r="AA346" s="7">
        <v>4.1007138461404793</v>
      </c>
      <c r="AB346" s="7">
        <v>8.8593698384917575E-3</v>
      </c>
      <c r="AC346" s="7">
        <v>1.1353479921505021</v>
      </c>
      <c r="AD346" s="7">
        <v>6.064178045007149E-4</v>
      </c>
      <c r="AE346" s="7">
        <v>-0.81230589119800856</v>
      </c>
      <c r="AF346" s="7">
        <v>-0.71490550151828647</v>
      </c>
      <c r="AG346" s="7">
        <v>1.0655270959250647</v>
      </c>
      <c r="AH346" s="7">
        <v>4.1007138461404802</v>
      </c>
    </row>
    <row r="347" spans="24:34" x14ac:dyDescent="0.25">
      <c r="X347">
        <v>79.3</v>
      </c>
      <c r="Y347" s="7">
        <v>76.966890544062508</v>
      </c>
      <c r="Z347" s="7">
        <v>2.333109455937489</v>
      </c>
      <c r="AA347" s="7">
        <v>2.339263216730842</v>
      </c>
      <c r="AB347" s="7">
        <v>2.630640600569997E-3</v>
      </c>
      <c r="AC347" s="7">
        <v>0.64969420737413075</v>
      </c>
      <c r="AD347" s="7">
        <v>5.8596258332193378E-5</v>
      </c>
      <c r="AE347" s="7">
        <v>-0.81230589119800856</v>
      </c>
      <c r="AF347" s="7">
        <v>-0.71419790854143772</v>
      </c>
      <c r="AG347" s="7">
        <v>0.80603610798408454</v>
      </c>
      <c r="AH347" s="7">
        <v>2.3392632167308411</v>
      </c>
    </row>
    <row r="348" spans="24:34" x14ac:dyDescent="0.25">
      <c r="X348">
        <v>79.599999999999994</v>
      </c>
      <c r="Y348" s="7">
        <v>76.815842395341505</v>
      </c>
      <c r="Z348" s="7">
        <v>2.784157604658489</v>
      </c>
      <c r="AA348" s="7">
        <v>2.7908283024102047</v>
      </c>
      <c r="AB348" s="7">
        <v>2.3902214786741811E-3</v>
      </c>
      <c r="AC348" s="7">
        <v>0.77520284710876808</v>
      </c>
      <c r="AD348" s="7">
        <v>7.5779993638406859E-5</v>
      </c>
      <c r="AE348" s="7">
        <v>-0.80808466725232064</v>
      </c>
      <c r="AF348" s="7">
        <v>-0.70761858054909088</v>
      </c>
      <c r="AG348" s="7">
        <v>0.88045604496122809</v>
      </c>
      <c r="AH348" s="7">
        <v>2.7908283024102016</v>
      </c>
    </row>
    <row r="349" spans="24:34" x14ac:dyDescent="0.25">
      <c r="X349">
        <v>78.900000000000006</v>
      </c>
      <c r="Y349" s="7">
        <v>77.679638626805783</v>
      </c>
      <c r="Z349" s="7">
        <v>1.2203613731942227</v>
      </c>
      <c r="AA349" s="7">
        <v>1.2239317443693949</v>
      </c>
      <c r="AB349" s="7">
        <v>2.9171325865117578E-3</v>
      </c>
      <c r="AC349" s="7">
        <v>0.33987930202439948</v>
      </c>
      <c r="AD349" s="7">
        <v>1.7787739032069781E-5</v>
      </c>
      <c r="AE349" s="7">
        <v>-0.80808466725232064</v>
      </c>
      <c r="AF349" s="7">
        <v>-0.70680629082241653</v>
      </c>
      <c r="AG349" s="7">
        <v>0.58299168263741075</v>
      </c>
      <c r="AH349" s="7">
        <v>1.2239317443693887</v>
      </c>
    </row>
    <row r="350" spans="24:34" x14ac:dyDescent="0.25">
      <c r="X350">
        <v>78.900000000000006</v>
      </c>
      <c r="Y350" s="7">
        <v>76.801914080018832</v>
      </c>
      <c r="Z350" s="7">
        <v>2.0980859199811732</v>
      </c>
      <c r="AA350" s="7">
        <v>2.1015775869747131</v>
      </c>
      <c r="AB350" s="7">
        <v>1.66145043380106E-3</v>
      </c>
      <c r="AC350" s="7">
        <v>0.58396422288311411</v>
      </c>
      <c r="AD350" s="7">
        <v>2.9869532702301146E-5</v>
      </c>
      <c r="AE350" s="7">
        <v>-0.80808466725232064</v>
      </c>
      <c r="AF350" s="7">
        <v>-0.70554373230474521</v>
      </c>
      <c r="AG350" s="7">
        <v>0.76417551837461672</v>
      </c>
      <c r="AH350" s="7">
        <v>2.1015775869747189</v>
      </c>
    </row>
    <row r="351" spans="24:34" x14ac:dyDescent="0.25">
      <c r="X351">
        <v>75.8</v>
      </c>
      <c r="Y351" s="7">
        <v>74.816036432855341</v>
      </c>
      <c r="Z351" s="7">
        <v>0.98396356714465583</v>
      </c>
      <c r="AA351" s="7">
        <v>1.0069369406626265</v>
      </c>
      <c r="AB351" s="7">
        <v>2.2815106478124382E-2</v>
      </c>
      <c r="AC351" s="7">
        <v>0.27681685984087206</v>
      </c>
      <c r="AD351" s="7">
        <v>9.4162337305000416E-5</v>
      </c>
      <c r="AE351" s="7">
        <v>-0.80808466725232064</v>
      </c>
      <c r="AF351" s="7">
        <v>-0.70231707391198317</v>
      </c>
      <c r="AG351" s="7">
        <v>0.52613388014921836</v>
      </c>
      <c r="AH351" s="7">
        <v>1.0069369406626305</v>
      </c>
    </row>
    <row r="352" spans="24:34" x14ac:dyDescent="0.25">
      <c r="X352">
        <v>75.599999999999994</v>
      </c>
      <c r="Y352" s="7">
        <v>73.502162833440977</v>
      </c>
      <c r="Z352" s="7">
        <v>2.0978371665590174</v>
      </c>
      <c r="AA352" s="7">
        <v>2.1290660559206174</v>
      </c>
      <c r="AB352" s="7">
        <v>1.4667881851181494E-2</v>
      </c>
      <c r="AC352" s="7">
        <v>0.58773607377028836</v>
      </c>
      <c r="AD352" s="7">
        <v>2.7064241345503781E-4</v>
      </c>
      <c r="AE352" s="7">
        <v>-0.79968509868701798</v>
      </c>
      <c r="AF352" s="7">
        <v>-0.70192904540048939</v>
      </c>
      <c r="AG352" s="7">
        <v>0.76663946791845272</v>
      </c>
      <c r="AH352" s="7">
        <v>2.1290660559206223</v>
      </c>
    </row>
    <row r="353" spans="24:34" x14ac:dyDescent="0.25">
      <c r="X353">
        <v>75.400000000000006</v>
      </c>
      <c r="Y353" s="7">
        <v>73.668048661359549</v>
      </c>
      <c r="Z353" s="7">
        <v>1.7319513386404566</v>
      </c>
      <c r="AA353" s="7">
        <v>1.764597508669425</v>
      </c>
      <c r="AB353" s="7">
        <v>1.8500632506041038E-2</v>
      </c>
      <c r="AC353" s="7">
        <v>0.48617493582075427</v>
      </c>
      <c r="AD353" s="7">
        <v>2.3449202794201818E-4</v>
      </c>
      <c r="AE353" s="7">
        <v>-0.79968509868701798</v>
      </c>
      <c r="AF353" s="7">
        <v>-0.70157207185898141</v>
      </c>
      <c r="AG353" s="7">
        <v>0.69726245834746781</v>
      </c>
      <c r="AH353" s="7">
        <v>1.7645975086694252</v>
      </c>
    </row>
    <row r="354" spans="24:34" x14ac:dyDescent="0.25">
      <c r="X354">
        <v>75.2</v>
      </c>
      <c r="Y354" s="7">
        <v>74.824185835722005</v>
      </c>
      <c r="Z354" s="7">
        <v>0.37581416427799752</v>
      </c>
      <c r="AA354" s="7">
        <v>0.38122210225284903</v>
      </c>
      <c r="AB354" s="7">
        <v>1.4185793381072741E-2</v>
      </c>
      <c r="AC354" s="7">
        <v>0.10526342578485759</v>
      </c>
      <c r="AD354" s="7">
        <v>8.3918933606443783E-6</v>
      </c>
      <c r="AE354" s="7">
        <v>-0.79968509868701798</v>
      </c>
      <c r="AF354" s="7">
        <v>-0.70122684301760574</v>
      </c>
      <c r="AG354" s="7">
        <v>0.32444325510766531</v>
      </c>
      <c r="AH354" s="7">
        <v>0.38122210225285469</v>
      </c>
    </row>
    <row r="355" spans="24:34" x14ac:dyDescent="0.25">
      <c r="X355">
        <v>75</v>
      </c>
      <c r="Y355" s="7">
        <v>74.3340347238411</v>
      </c>
      <c r="Z355" s="7">
        <v>0.66596527615890011</v>
      </c>
      <c r="AA355" s="7">
        <v>0.67821243068091519</v>
      </c>
      <c r="AB355" s="7">
        <v>1.8057991814914486E-2</v>
      </c>
      <c r="AC355" s="7">
        <v>0.18690054045717522</v>
      </c>
      <c r="AD355" s="7">
        <v>3.3810463579567315E-5</v>
      </c>
      <c r="AE355" s="7">
        <v>-0.79968509868701798</v>
      </c>
      <c r="AF355" s="7">
        <v>-0.69949488981508934</v>
      </c>
      <c r="AG355" s="7">
        <v>0.43231995149099378</v>
      </c>
      <c r="AH355" s="7">
        <v>0.67821243068090931</v>
      </c>
    </row>
    <row r="356" spans="24:34" x14ac:dyDescent="0.25">
      <c r="X356">
        <v>74.900000000000006</v>
      </c>
      <c r="Y356" s="7">
        <v>74.170088986603332</v>
      </c>
      <c r="Z356" s="7">
        <v>0.72991101339667352</v>
      </c>
      <c r="AA356" s="7">
        <v>0.74885424985701832</v>
      </c>
      <c r="AB356" s="7">
        <v>2.52962929221048E-2</v>
      </c>
      <c r="AC356" s="7">
        <v>0.2056058652611478</v>
      </c>
      <c r="AD356" s="7">
        <v>5.7743308224856309E-5</v>
      </c>
      <c r="AE356" s="7">
        <v>-0.79968509868701798</v>
      </c>
      <c r="AF356" s="7">
        <v>-0.69841123275254702</v>
      </c>
      <c r="AG356" s="7">
        <v>0.45343782954353046</v>
      </c>
      <c r="AH356" s="7">
        <v>0.74885424985701976</v>
      </c>
    </row>
    <row r="357" spans="24:34" x14ac:dyDescent="0.25">
      <c r="X357">
        <v>74.5</v>
      </c>
      <c r="Y357" s="7">
        <v>73.219494241802181</v>
      </c>
      <c r="Z357" s="7">
        <v>1.280505758197819</v>
      </c>
      <c r="AA357" s="7">
        <v>1.4609615376606655</v>
      </c>
      <c r="AB357" s="7">
        <v>0.12351850121379121</v>
      </c>
      <c r="AC357" s="7">
        <v>0.38037507492633565</v>
      </c>
      <c r="AD357" s="7">
        <v>1.073148346886883E-3</v>
      </c>
      <c r="AE357" s="7">
        <v>-0.78926429572475043</v>
      </c>
      <c r="AF357" s="7">
        <v>-0.69146800832855526</v>
      </c>
      <c r="AG357" s="7">
        <v>0.61674555120108943</v>
      </c>
      <c r="AH357" s="7">
        <v>1.4609615376606593</v>
      </c>
    </row>
    <row r="358" spans="24:34" x14ac:dyDescent="0.25">
      <c r="X358">
        <v>74.400000000000006</v>
      </c>
      <c r="Y358" s="7">
        <v>72.930145162447019</v>
      </c>
      <c r="Z358" s="7">
        <v>1.4698548375529867</v>
      </c>
      <c r="AA358" s="7">
        <v>1.605037411394008</v>
      </c>
      <c r="AB358" s="7">
        <v>8.4223939505321199E-2</v>
      </c>
      <c r="AC358" s="7">
        <v>0.42715126284343774</v>
      </c>
      <c r="AD358" s="7">
        <v>8.831938847780876E-4</v>
      </c>
      <c r="AE358" s="7">
        <v>-0.78926429572475043</v>
      </c>
      <c r="AF358" s="7">
        <v>-0.68817977272493014</v>
      </c>
      <c r="AG358" s="7">
        <v>0.65356810115200525</v>
      </c>
      <c r="AH358" s="7">
        <v>1.6050374113940136</v>
      </c>
    </row>
    <row r="359" spans="24:34" x14ac:dyDescent="0.25">
      <c r="X359">
        <v>74.2</v>
      </c>
      <c r="Y359" s="7">
        <v>72.463737717266497</v>
      </c>
      <c r="Z359" s="7">
        <v>1.7362622827335059</v>
      </c>
      <c r="AA359" s="7">
        <v>1.8688511003366415</v>
      </c>
      <c r="AB359" s="7">
        <v>7.0946699594875776E-2</v>
      </c>
      <c r="AC359" s="7">
        <v>0.50095291445386003</v>
      </c>
      <c r="AD359" s="7">
        <v>1.0086297665827346E-3</v>
      </c>
      <c r="AE359" s="7">
        <v>-0.78926429572475043</v>
      </c>
      <c r="AF359" s="7">
        <v>-0.68346822857985434</v>
      </c>
      <c r="AG359" s="7">
        <v>0.70778027272159827</v>
      </c>
      <c r="AH359" s="7">
        <v>1.8688511003366428</v>
      </c>
    </row>
    <row r="360" spans="24:34" x14ac:dyDescent="0.25">
      <c r="X360">
        <v>73.900000000000006</v>
      </c>
      <c r="Y360" s="7">
        <v>71.821471371966865</v>
      </c>
      <c r="Z360" s="7">
        <v>2.0785286280331405</v>
      </c>
      <c r="AA360" s="7">
        <v>2.3306130928830555</v>
      </c>
      <c r="AB360" s="7">
        <v>0.10816229670196856</v>
      </c>
      <c r="AC360" s="7">
        <v>0.61208958239022315</v>
      </c>
      <c r="AD360" s="7">
        <v>2.3914783128827373E-3</v>
      </c>
      <c r="AE360" s="7">
        <v>-0.78926429572475043</v>
      </c>
      <c r="AF360" s="7">
        <v>-0.68278968023243425</v>
      </c>
      <c r="AG360" s="7">
        <v>0.78236154199335695</v>
      </c>
      <c r="AH360" s="7">
        <v>2.3306130928830493</v>
      </c>
    </row>
    <row r="361" spans="24:34" x14ac:dyDescent="0.25">
      <c r="X361">
        <v>73.5</v>
      </c>
      <c r="Y361" s="7">
        <v>73.363142244649495</v>
      </c>
      <c r="Z361" s="7">
        <v>0.13685775535050482</v>
      </c>
      <c r="AA361" s="7">
        <v>0.14306729414263941</v>
      </c>
      <c r="AB361" s="7">
        <v>4.3402923284117108E-2</v>
      </c>
      <c r="AC361" s="7">
        <v>3.8914081111811154E-2</v>
      </c>
      <c r="AD361" s="7">
        <v>3.6161787557892877E-6</v>
      </c>
      <c r="AE361" s="7">
        <v>-0.78098898173722842</v>
      </c>
      <c r="AF361" s="7">
        <v>-0.67974777870180614</v>
      </c>
      <c r="AG361" s="7">
        <v>0.19726652303878414</v>
      </c>
      <c r="AH361" s="7">
        <v>0.14306729414264421</v>
      </c>
    </row>
    <row r="362" spans="24:34" x14ac:dyDescent="0.25">
      <c r="X362">
        <v>73.099999999999994</v>
      </c>
      <c r="Y362" s="7">
        <v>73.070367051538057</v>
      </c>
      <c r="Z362" s="7">
        <v>2.9632948461937758E-2</v>
      </c>
      <c r="AA362" s="7">
        <v>3.1063064013082453E-2</v>
      </c>
      <c r="AB362" s="7">
        <v>4.6039101311591106E-2</v>
      </c>
      <c r="AC362" s="7">
        <v>8.4374550164360816E-3</v>
      </c>
      <c r="AD362" s="7">
        <v>1.8082796857456002E-7</v>
      </c>
      <c r="AE362" s="7">
        <v>-0.78098898173722842</v>
      </c>
      <c r="AF362" s="7">
        <v>-0.67956406006873504</v>
      </c>
      <c r="AG362" s="7">
        <v>9.1855620494535231E-2</v>
      </c>
      <c r="AH362" s="7">
        <v>3.1063064013084597E-2</v>
      </c>
    </row>
    <row r="363" spans="24:34" x14ac:dyDescent="0.25">
      <c r="X363">
        <v>72.7</v>
      </c>
      <c r="Y363" s="7">
        <v>72.994754685424823</v>
      </c>
      <c r="Z363" s="7">
        <v>-0.2947546854248202</v>
      </c>
      <c r="AA363" s="7">
        <v>-0.30827435117591051</v>
      </c>
      <c r="AB363" s="7">
        <v>4.3855953956320588E-2</v>
      </c>
      <c r="AC363" s="7">
        <v>-8.3830285772046667E-2</v>
      </c>
      <c r="AD363" s="7">
        <v>1.6964986936573833E-5</v>
      </c>
      <c r="AE363" s="7">
        <v>-0.78098898173722842</v>
      </c>
      <c r="AF363" s="7">
        <v>-0.67527761144894538</v>
      </c>
      <c r="AG363" s="7">
        <v>0.28953460202892273</v>
      </c>
      <c r="AH363" s="7">
        <v>-0.30827435117590529</v>
      </c>
    </row>
    <row r="364" spans="24:34" x14ac:dyDescent="0.25">
      <c r="X364">
        <v>72.2</v>
      </c>
      <c r="Y364" s="7">
        <v>72.198803653071877</v>
      </c>
      <c r="Z364" s="7">
        <v>1.1963469281255357E-3</v>
      </c>
      <c r="AA364" s="7">
        <v>1.2749022730531578E-3</v>
      </c>
      <c r="AB364" s="7">
        <v>6.161675807833536E-2</v>
      </c>
      <c r="AC364" s="7">
        <v>3.4345426111546235E-4</v>
      </c>
      <c r="AD364" s="7">
        <v>4.0766442850453764E-10</v>
      </c>
      <c r="AE364" s="7">
        <v>-0.78098898173722842</v>
      </c>
      <c r="AF364" s="7">
        <v>-0.67487195428744173</v>
      </c>
      <c r="AG364" s="7">
        <v>1.8532519016999885E-2</v>
      </c>
      <c r="AH364" s="7">
        <v>1.2749022730580749E-3</v>
      </c>
    </row>
    <row r="365" spans="24:34" x14ac:dyDescent="0.25">
      <c r="X365">
        <v>71.7</v>
      </c>
      <c r="Y365" s="7">
        <v>69.673043582690966</v>
      </c>
      <c r="Z365" s="7">
        <v>2.0269564173090373</v>
      </c>
      <c r="AA365" s="7">
        <v>2.1400055850787965</v>
      </c>
      <c r="AB365" s="7">
        <v>5.2826576041665657E-2</v>
      </c>
      <c r="AC365" s="7">
        <v>0.57920399748461393</v>
      </c>
      <c r="AD365" s="7">
        <v>9.8476466942949616E-4</v>
      </c>
      <c r="AE365" s="7">
        <v>-0.78098898173722842</v>
      </c>
      <c r="AF365" s="7">
        <v>-0.67409076665251522</v>
      </c>
      <c r="AG365" s="7">
        <v>0.7610545299021706</v>
      </c>
      <c r="AH365" s="7">
        <v>2.1400055850787911</v>
      </c>
    </row>
    <row r="366" spans="24:34" x14ac:dyDescent="0.25">
      <c r="X366">
        <v>74.599999999999994</v>
      </c>
      <c r="Y366" s="7">
        <v>72.91458303236854</v>
      </c>
      <c r="Z366" s="7">
        <v>1.6854169676314541</v>
      </c>
      <c r="AA366" s="7">
        <v>1.7105124251404931</v>
      </c>
      <c r="AB366" s="7">
        <v>1.4671309684860741E-2</v>
      </c>
      <c r="AC366" s="7">
        <v>0.47219207003402131</v>
      </c>
      <c r="AD366" s="7">
        <v>1.7473163207319729E-4</v>
      </c>
      <c r="AE366" s="7">
        <v>-0.78098898173722842</v>
      </c>
      <c r="AF366" s="7">
        <v>-0.66524031843716691</v>
      </c>
      <c r="AG366" s="7">
        <v>0.68716233164662144</v>
      </c>
      <c r="AH366" s="7">
        <v>1.7105124251404924</v>
      </c>
    </row>
    <row r="367" spans="24:34" x14ac:dyDescent="0.25">
      <c r="X367">
        <v>74.400000000000006</v>
      </c>
      <c r="Y367" s="7">
        <v>73.148262560540218</v>
      </c>
      <c r="Z367" s="7">
        <v>1.251737439459788</v>
      </c>
      <c r="AA367" s="7">
        <v>1.254418279692544</v>
      </c>
      <c r="AB367" s="7">
        <v>2.13711827718112E-3</v>
      </c>
      <c r="AC367" s="7">
        <v>0.34848147787151851</v>
      </c>
      <c r="AD367" s="7">
        <v>1.368874045633509E-5</v>
      </c>
      <c r="AE367" s="7">
        <v>-0.78098898173722842</v>
      </c>
      <c r="AF367" s="7">
        <v>-0.66455870111768978</v>
      </c>
      <c r="AG367" s="7">
        <v>0.59032319780906328</v>
      </c>
      <c r="AH367" s="7">
        <v>1.2544182796925489</v>
      </c>
    </row>
    <row r="368" spans="24:34" x14ac:dyDescent="0.25">
      <c r="X368">
        <v>74.3</v>
      </c>
      <c r="Y368" s="7">
        <v>73.686061461134727</v>
      </c>
      <c r="Z368" s="7">
        <v>0.61393853886526983</v>
      </c>
      <c r="AA368" s="7">
        <v>0.61535589603020924</v>
      </c>
      <c r="AB368" s="7">
        <v>2.3033128862132457E-3</v>
      </c>
      <c r="AC368" s="7">
        <v>0.17093363292970265</v>
      </c>
      <c r="AD368" s="7">
        <v>3.5502247900367462E-6</v>
      </c>
      <c r="AE368" s="7">
        <v>-0.78098898173722842</v>
      </c>
      <c r="AF368" s="7">
        <v>-0.66100528189473029</v>
      </c>
      <c r="AG368" s="7">
        <v>0.41344120855292432</v>
      </c>
      <c r="AH368" s="7">
        <v>0.61535589603020346</v>
      </c>
    </row>
    <row r="369" spans="24:34" x14ac:dyDescent="0.25">
      <c r="X369">
        <v>74.2</v>
      </c>
      <c r="Y369" s="7">
        <v>72.832658311371489</v>
      </c>
      <c r="Z369" s="7">
        <v>1.3673416886285139</v>
      </c>
      <c r="AA369" s="7">
        <v>1.3710279616920786</v>
      </c>
      <c r="AB369" s="7">
        <v>2.6886928396525609E-3</v>
      </c>
      <c r="AC369" s="7">
        <v>0.38077074650348031</v>
      </c>
      <c r="AD369" s="7">
        <v>2.057235441169348E-5</v>
      </c>
      <c r="AE369" s="7">
        <v>-0.76459654801725674</v>
      </c>
      <c r="AF369" s="7">
        <v>-0.66072138025689253</v>
      </c>
      <c r="AG369" s="7">
        <v>0.61706624158471046</v>
      </c>
      <c r="AH369" s="7">
        <v>1.3710279616920789</v>
      </c>
    </row>
    <row r="370" spans="24:34" x14ac:dyDescent="0.25">
      <c r="X370">
        <v>73.599999999999994</v>
      </c>
      <c r="Y370" s="7">
        <v>74.635537467781489</v>
      </c>
      <c r="Z370" s="7">
        <v>-1.035537467781495</v>
      </c>
      <c r="AA370" s="7">
        <v>-1.0381206788567283</v>
      </c>
      <c r="AB370" s="7">
        <v>2.4883533560672217E-3</v>
      </c>
      <c r="AC370" s="7">
        <v>-0.28834254103048124</v>
      </c>
      <c r="AD370" s="7">
        <v>1.0915859035186053E-5</v>
      </c>
      <c r="AE370" s="7">
        <v>-0.7625619542054235</v>
      </c>
      <c r="AF370" s="7">
        <v>-0.65089685758370475</v>
      </c>
      <c r="AG370" s="7">
        <v>0.53697536352283537</v>
      </c>
      <c r="AH370" s="7">
        <v>-1.038120678856731</v>
      </c>
    </row>
    <row r="371" spans="24:34" x14ac:dyDescent="0.25">
      <c r="X371">
        <v>73.599999999999994</v>
      </c>
      <c r="Y371" s="7">
        <v>74.752777513787592</v>
      </c>
      <c r="Z371" s="7">
        <v>-1.1527775137875977</v>
      </c>
      <c r="AA371" s="7">
        <v>-1.1561749430822204</v>
      </c>
      <c r="AB371" s="7">
        <v>2.9385079783602595E-3</v>
      </c>
      <c r="AC371" s="7">
        <v>-0.32106015906073404</v>
      </c>
      <c r="AD371" s="7">
        <v>1.5989105304658831E-5</v>
      </c>
      <c r="AE371" s="7">
        <v>-0.7625619542054235</v>
      </c>
      <c r="AF371" s="7">
        <v>-0.65060543475110411</v>
      </c>
      <c r="AG371" s="7">
        <v>0.56662170719160954</v>
      </c>
      <c r="AH371" s="7">
        <v>-1.156174943082225</v>
      </c>
    </row>
    <row r="372" spans="24:34" x14ac:dyDescent="0.25">
      <c r="X372">
        <v>73.5</v>
      </c>
      <c r="Y372" s="7">
        <v>72.286777339223349</v>
      </c>
      <c r="Z372" s="7">
        <v>1.2132226607766512</v>
      </c>
      <c r="AA372" s="7">
        <v>1.215359553470762</v>
      </c>
      <c r="AB372" s="7">
        <v>1.7582391054584146E-3</v>
      </c>
      <c r="AC372" s="7">
        <v>0.33769492824245823</v>
      </c>
      <c r="AD372" s="7">
        <v>1.0571525847705383E-5</v>
      </c>
      <c r="AE372" s="7">
        <v>-0.7625619542054235</v>
      </c>
      <c r="AF372" s="7">
        <v>-0.64956438445779552</v>
      </c>
      <c r="AG372" s="7">
        <v>0.58111524523321378</v>
      </c>
      <c r="AH372" s="7">
        <v>1.215359553470756</v>
      </c>
    </row>
    <row r="373" spans="24:34" x14ac:dyDescent="0.25">
      <c r="X373">
        <v>73.5</v>
      </c>
      <c r="Y373" s="7">
        <v>71.739116254608405</v>
      </c>
      <c r="Z373" s="7">
        <v>1.7608837453915953</v>
      </c>
      <c r="AA373" s="7">
        <v>1.7643426505079418</v>
      </c>
      <c r="AB373" s="7">
        <v>1.9604497546730488E-3</v>
      </c>
      <c r="AC373" s="7">
        <v>0.49018351349548017</v>
      </c>
      <c r="AD373" s="7">
        <v>2.4841153819538302E-5</v>
      </c>
      <c r="AE373" s="7">
        <v>-0.75647701124006039</v>
      </c>
      <c r="AF373" s="7">
        <v>-0.64725317098580093</v>
      </c>
      <c r="AG373" s="7">
        <v>0.70013106879746467</v>
      </c>
      <c r="AH373" s="7">
        <v>1.7643426505079427</v>
      </c>
    </row>
    <row r="374" spans="24:34" x14ac:dyDescent="0.25">
      <c r="X374">
        <v>73.099999999999994</v>
      </c>
      <c r="Y374" s="7">
        <v>71.021886651704165</v>
      </c>
      <c r="Z374" s="7">
        <v>2.0781133482958296</v>
      </c>
      <c r="AA374" s="7">
        <v>2.0828348543742266</v>
      </c>
      <c r="AB374" s="7">
        <v>2.2668653102703371E-3</v>
      </c>
      <c r="AC374" s="7">
        <v>0.57858067797670121</v>
      </c>
      <c r="AD374" s="7">
        <v>4.0029998360038695E-5</v>
      </c>
      <c r="AE374" s="7">
        <v>-0.75647701124006039</v>
      </c>
      <c r="AF374" s="7">
        <v>-0.64271283568494231</v>
      </c>
      <c r="AG374" s="7">
        <v>0.76064490925575856</v>
      </c>
      <c r="AH374" s="7">
        <v>2.0828348543742323</v>
      </c>
    </row>
    <row r="375" spans="24:34" x14ac:dyDescent="0.25">
      <c r="X375">
        <v>73.099999999999994</v>
      </c>
      <c r="Y375" s="7">
        <v>69.204098677435127</v>
      </c>
      <c r="Z375" s="7">
        <v>3.8959013225648675</v>
      </c>
      <c r="AA375" s="7">
        <v>3.9189898990291709</v>
      </c>
      <c r="AB375" s="7">
        <v>5.8914610803213058E-3</v>
      </c>
      <c r="AC375" s="7">
        <v>1.0866581409824747</v>
      </c>
      <c r="AD375" s="7">
        <v>3.6831676192065232E-4</v>
      </c>
      <c r="AE375" s="7">
        <v>-0.75647701124006039</v>
      </c>
      <c r="AF375" s="7">
        <v>-0.6420358430830988</v>
      </c>
      <c r="AG375" s="7">
        <v>1.0424289620796587</v>
      </c>
      <c r="AH375" s="7">
        <v>3.9189898990291705</v>
      </c>
    </row>
    <row r="376" spans="24:34" x14ac:dyDescent="0.25">
      <c r="X376">
        <v>72.8</v>
      </c>
      <c r="Y376" s="7">
        <v>70.490689912460439</v>
      </c>
      <c r="Z376" s="7">
        <v>2.3093100875395578</v>
      </c>
      <c r="AA376" s="7">
        <v>2.3142496506719823</v>
      </c>
      <c r="AB376" s="7">
        <v>2.1344123919354897E-3</v>
      </c>
      <c r="AC376" s="7">
        <v>0.6429069513204575</v>
      </c>
      <c r="AD376" s="7">
        <v>4.6531701125906016E-5</v>
      </c>
      <c r="AE376" s="7">
        <v>-0.75647701124006039</v>
      </c>
      <c r="AF376" s="7">
        <v>-0.64126672805389029</v>
      </c>
      <c r="AG376" s="7">
        <v>0.80181478616975976</v>
      </c>
      <c r="AH376" s="7">
        <v>2.3142496506719845</v>
      </c>
    </row>
    <row r="377" spans="24:34" x14ac:dyDescent="0.25">
      <c r="X377">
        <v>72.400000000000006</v>
      </c>
      <c r="Y377" s="7">
        <v>73.246399879818128</v>
      </c>
      <c r="Z377" s="7">
        <v>-0.84639987981812226</v>
      </c>
      <c r="AA377" s="7">
        <v>-0.84899926674741266</v>
      </c>
      <c r="AB377" s="7">
        <v>3.0617069190811046E-3</v>
      </c>
      <c r="AC377" s="7">
        <v>-0.23574546436591023</v>
      </c>
      <c r="AD377" s="7">
        <v>8.9831453873620583E-6</v>
      </c>
      <c r="AE377" s="7">
        <v>-0.75647701124006039</v>
      </c>
      <c r="AF377" s="7">
        <v>-0.63980931082964476</v>
      </c>
      <c r="AG377" s="7">
        <v>0.48553626472788852</v>
      </c>
      <c r="AH377" s="7">
        <v>-0.84899926674741766</v>
      </c>
    </row>
    <row r="378" spans="24:34" x14ac:dyDescent="0.25">
      <c r="X378">
        <v>71.8</v>
      </c>
      <c r="Y378" s="7">
        <v>70.431116369770947</v>
      </c>
      <c r="Z378" s="7">
        <v>1.3688836302290497</v>
      </c>
      <c r="AA378" s="7">
        <v>1.3712773755515428</v>
      </c>
      <c r="AB378" s="7">
        <v>1.7456317483086842E-3</v>
      </c>
      <c r="AC378" s="7">
        <v>0.38102003461703726</v>
      </c>
      <c r="AD378" s="7">
        <v>1.3361445236236385E-5</v>
      </c>
      <c r="AE378" s="7">
        <v>-0.74639716414434454</v>
      </c>
      <c r="AF378" s="7">
        <v>-0.63807361207895852</v>
      </c>
      <c r="AG378" s="7">
        <v>0.61726820314757613</v>
      </c>
      <c r="AH378" s="7">
        <v>1.3712773755515499</v>
      </c>
    </row>
    <row r="379" spans="24:34" x14ac:dyDescent="0.25">
      <c r="X379">
        <v>71.5</v>
      </c>
      <c r="Y379" s="7">
        <v>69.584831279432606</v>
      </c>
      <c r="Z379" s="7">
        <v>1.9151687205673937</v>
      </c>
      <c r="AA379" s="7">
        <v>1.9453712560179355</v>
      </c>
      <c r="AB379" s="7">
        <v>1.552533243056527E-2</v>
      </c>
      <c r="AC379" s="7">
        <v>0.53679277168334738</v>
      </c>
      <c r="AD379" s="7">
        <v>2.3916414958721099E-4</v>
      </c>
      <c r="AE379" s="7">
        <v>-0.74639716414434454</v>
      </c>
      <c r="AF379" s="7">
        <v>-0.63751406076187545</v>
      </c>
      <c r="AG379" s="7">
        <v>0.73266143045976384</v>
      </c>
      <c r="AH379" s="7">
        <v>1.9453712560179386</v>
      </c>
    </row>
    <row r="380" spans="24:34" x14ac:dyDescent="0.25">
      <c r="X380">
        <v>71.400000000000006</v>
      </c>
      <c r="Y380" s="7">
        <v>70.134864694549037</v>
      </c>
      <c r="Z380" s="7">
        <v>1.2651353054509684</v>
      </c>
      <c r="AA380" s="7">
        <v>1.2673353447461295</v>
      </c>
      <c r="AB380" s="7">
        <v>1.735956709701962E-3</v>
      </c>
      <c r="AC380" s="7">
        <v>0.35214064313835503</v>
      </c>
      <c r="AD380" s="7">
        <v>1.1349380790491047E-5</v>
      </c>
      <c r="AE380" s="7">
        <v>-0.74639716414434454</v>
      </c>
      <c r="AF380" s="7">
        <v>-0.63654914642326477</v>
      </c>
      <c r="AG380" s="7">
        <v>0.59341439411119357</v>
      </c>
      <c r="AH380" s="7">
        <v>1.2673353447461229</v>
      </c>
    </row>
    <row r="381" spans="24:34" x14ac:dyDescent="0.25">
      <c r="X381">
        <v>63.2</v>
      </c>
      <c r="Y381" s="7">
        <v>69.543495831122826</v>
      </c>
      <c r="Z381" s="7">
        <v>-6.3434958311228229</v>
      </c>
      <c r="AA381" s="7">
        <v>-6.3688565322411677</v>
      </c>
      <c r="AB381" s="7">
        <v>3.9819865606900567E-3</v>
      </c>
      <c r="AC381" s="7">
        <v>-1.767652753581364</v>
      </c>
      <c r="AD381" s="7">
        <v>6.574654028153492E-4</v>
      </c>
      <c r="AE381" s="7">
        <v>-0.74038552290047832</v>
      </c>
      <c r="AF381" s="7">
        <v>-0.63605416231155265</v>
      </c>
      <c r="AG381" s="7">
        <v>1.3295310276865915</v>
      </c>
      <c r="AH381" s="7">
        <v>-6.3688565322411703</v>
      </c>
    </row>
    <row r="382" spans="24:34" x14ac:dyDescent="0.25">
      <c r="X382">
        <v>62.9</v>
      </c>
      <c r="Y382" s="7">
        <v>65.69652653804954</v>
      </c>
      <c r="Z382" s="7">
        <v>-2.796526538049541</v>
      </c>
      <c r="AA382" s="7">
        <v>-2.8031192692940792</v>
      </c>
      <c r="AB382" s="7">
        <v>2.3519267684249056E-3</v>
      </c>
      <c r="AC382" s="7">
        <v>-0.77863182865414948</v>
      </c>
      <c r="AD382" s="7">
        <v>7.5224122676053001E-5</v>
      </c>
      <c r="AE382" s="7">
        <v>-0.74038552290047832</v>
      </c>
      <c r="AF382" s="7">
        <v>-0.63457535150867905</v>
      </c>
      <c r="AG382" s="7">
        <v>0.88240117217405678</v>
      </c>
      <c r="AH382" s="7">
        <v>-2.8031192692940814</v>
      </c>
    </row>
    <row r="383" spans="24:34" x14ac:dyDescent="0.25">
      <c r="X383">
        <v>62.5</v>
      </c>
      <c r="Y383" s="7">
        <v>65.582893692543891</v>
      </c>
      <c r="Z383" s="7">
        <v>-3.082893692543891</v>
      </c>
      <c r="AA383" s="7">
        <v>-3.0909094987323726</v>
      </c>
      <c r="AB383" s="7">
        <v>2.5933487188037549E-3</v>
      </c>
      <c r="AC383" s="7">
        <v>-0.85846839494706118</v>
      </c>
      <c r="AD383" s="7">
        <v>1.0085180600811461E-4</v>
      </c>
      <c r="AE383" s="7">
        <v>-0.74038552290047832</v>
      </c>
      <c r="AF383" s="7">
        <v>-0.63428883885306364</v>
      </c>
      <c r="AG383" s="7">
        <v>0.92653569545218339</v>
      </c>
      <c r="AH383" s="7">
        <v>-3.0909094987323669</v>
      </c>
    </row>
    <row r="384" spans="24:34" x14ac:dyDescent="0.25">
      <c r="X384">
        <v>62.2</v>
      </c>
      <c r="Y384" s="7">
        <v>65.428517218383817</v>
      </c>
      <c r="Z384" s="7">
        <v>-3.2285172183838142</v>
      </c>
      <c r="AA384" s="7">
        <v>-3.2359141738303947</v>
      </c>
      <c r="AB384" s="7">
        <v>2.2858935834572927E-3</v>
      </c>
      <c r="AC384" s="7">
        <v>-0.89888046541897892</v>
      </c>
      <c r="AD384" s="7">
        <v>9.7431677456602205E-5</v>
      </c>
      <c r="AE384" s="7">
        <v>-0.74038552290047832</v>
      </c>
      <c r="AF384" s="7">
        <v>-0.63361045284813888</v>
      </c>
      <c r="AG384" s="7">
        <v>0.94809306790999104</v>
      </c>
      <c r="AH384" s="7">
        <v>-3.2359141738303916</v>
      </c>
    </row>
    <row r="385" spans="24:34" x14ac:dyDescent="0.25">
      <c r="X385">
        <v>61.8</v>
      </c>
      <c r="Y385" s="7">
        <v>65.115228925683553</v>
      </c>
      <c r="Z385" s="7">
        <v>-3.3152289256835559</v>
      </c>
      <c r="AA385" s="7">
        <v>-3.3231477078667808</v>
      </c>
      <c r="AB385" s="7">
        <v>2.382916102249943E-3</v>
      </c>
      <c r="AC385" s="7">
        <v>-0.92306753322809687</v>
      </c>
      <c r="AD385" s="7">
        <v>1.0711695663491124E-4</v>
      </c>
      <c r="AE385" s="7">
        <v>-0.74038552290047832</v>
      </c>
      <c r="AF385" s="7">
        <v>-0.62822624705487418</v>
      </c>
      <c r="AG385" s="7">
        <v>0.96076403618583517</v>
      </c>
      <c r="AH385" s="7">
        <v>-3.3231477078667866</v>
      </c>
    </row>
    <row r="386" spans="24:34" x14ac:dyDescent="0.25">
      <c r="X386">
        <v>61.3</v>
      </c>
      <c r="Y386" s="7">
        <v>64.662444307945847</v>
      </c>
      <c r="Z386" s="7">
        <v>-3.3624443079458501</v>
      </c>
      <c r="AA386" s="7">
        <v>-3.3712382292507783</v>
      </c>
      <c r="AB386" s="7">
        <v>2.6085137587232715E-3</v>
      </c>
      <c r="AC386" s="7">
        <v>-0.93631970496459771</v>
      </c>
      <c r="AD386" s="7">
        <v>1.2067635962683006E-4</v>
      </c>
      <c r="AE386" s="7">
        <v>-0.73042509746273321</v>
      </c>
      <c r="AF386" s="7">
        <v>-0.62482615116762641</v>
      </c>
      <c r="AG386" s="7">
        <v>0.96763614285773647</v>
      </c>
      <c r="AH386" s="7">
        <v>-3.3712382292507845</v>
      </c>
    </row>
    <row r="387" spans="24:34" x14ac:dyDescent="0.25">
      <c r="X387">
        <v>61</v>
      </c>
      <c r="Y387" s="7">
        <v>63.92299434399439</v>
      </c>
      <c r="Z387" s="7">
        <v>-2.9229943439943895</v>
      </c>
      <c r="AA387" s="7">
        <v>-2.934793189517606</v>
      </c>
      <c r="AB387" s="7">
        <v>4.0203328688926745E-3</v>
      </c>
      <c r="AC387" s="7">
        <v>-0.81452539765809451</v>
      </c>
      <c r="AD387" s="7">
        <v>1.4095068808399417E-4</v>
      </c>
      <c r="AE387" s="7">
        <v>-0.73042509746273321</v>
      </c>
      <c r="AF387" s="7">
        <v>-0.62272221751252343</v>
      </c>
      <c r="AG387" s="7">
        <v>0.90251060805848404</v>
      </c>
      <c r="AH387" s="7">
        <v>-2.9347931895176096</v>
      </c>
    </row>
    <row r="388" spans="24:34" x14ac:dyDescent="0.25">
      <c r="X388">
        <v>66</v>
      </c>
      <c r="Y388" s="7">
        <v>63.477979890500706</v>
      </c>
      <c r="Z388" s="7">
        <v>2.5220201094992944</v>
      </c>
      <c r="AA388" s="7">
        <v>2.5322439942838173</v>
      </c>
      <c r="AB388" s="7">
        <v>4.0374801194510024E-3</v>
      </c>
      <c r="AC388" s="7">
        <v>0.70279544690154172</v>
      </c>
      <c r="AD388" s="7">
        <v>1.0538327209335309E-4</v>
      </c>
      <c r="AE388" s="7">
        <v>-0.73042509746273321</v>
      </c>
      <c r="AF388" s="7">
        <v>-0.61959499633196957</v>
      </c>
      <c r="AG388" s="7">
        <v>0.83832896102994181</v>
      </c>
      <c r="AH388" s="7">
        <v>2.5322439942838146</v>
      </c>
    </row>
    <row r="389" spans="24:34" x14ac:dyDescent="0.25">
      <c r="X389">
        <v>63</v>
      </c>
      <c r="Y389" s="7">
        <v>63.740156125928699</v>
      </c>
      <c r="Z389" s="7">
        <v>-0.74015612592869928</v>
      </c>
      <c r="AA389" s="7">
        <v>-0.74205146448163362</v>
      </c>
      <c r="AB389" s="7">
        <v>2.5541874703547207E-3</v>
      </c>
      <c r="AC389" s="7">
        <v>-0.2061012254330824</v>
      </c>
      <c r="AD389" s="7">
        <v>5.7249408744404824E-6</v>
      </c>
      <c r="AE389" s="7">
        <v>-0.72448350403832318</v>
      </c>
      <c r="AF389" s="7">
        <v>-0.61821927102813745</v>
      </c>
      <c r="AG389" s="7">
        <v>0.45398372815893129</v>
      </c>
      <c r="AH389" s="7">
        <v>-0.74205146448163661</v>
      </c>
    </row>
    <row r="390" spans="24:34" x14ac:dyDescent="0.25">
      <c r="X390">
        <v>60</v>
      </c>
      <c r="Y390" s="7">
        <v>63.256512753590791</v>
      </c>
      <c r="Z390" s="7">
        <v>-3.2565127535907905</v>
      </c>
      <c r="AA390" s="7">
        <v>-3.2653543018227253</v>
      </c>
      <c r="AB390" s="7">
        <v>2.7076841943305982E-3</v>
      </c>
      <c r="AC390" s="7">
        <v>-0.90686666610310451</v>
      </c>
      <c r="AD390" s="7">
        <v>1.1751919653416219E-4</v>
      </c>
      <c r="AE390" s="7">
        <v>-0.72448350403832318</v>
      </c>
      <c r="AF390" s="7">
        <v>-0.61644658222307103</v>
      </c>
      <c r="AG390" s="7">
        <v>0.95229547205849119</v>
      </c>
      <c r="AH390" s="7">
        <v>-3.2653543018227253</v>
      </c>
    </row>
    <row r="391" spans="24:34" x14ac:dyDescent="0.25">
      <c r="X391">
        <v>59.8</v>
      </c>
      <c r="Y391" s="7">
        <v>58.813615424845807</v>
      </c>
      <c r="Z391" s="7">
        <v>0.9863845751541902</v>
      </c>
      <c r="AA391" s="7">
        <v>1.0009700262808963</v>
      </c>
      <c r="AB391" s="7">
        <v>1.4571316566692097E-2</v>
      </c>
      <c r="AC391" s="7">
        <v>0.27633478946614154</v>
      </c>
      <c r="AD391" s="7">
        <v>5.9428000975885613E-5</v>
      </c>
      <c r="AE391" s="7">
        <v>-0.72448350403832318</v>
      </c>
      <c r="AF391" s="7">
        <v>-0.61421945141925205</v>
      </c>
      <c r="AG391" s="7">
        <v>0.52567555532489951</v>
      </c>
      <c r="AH391" s="7">
        <v>1.0009700262808994</v>
      </c>
    </row>
    <row r="392" spans="24:34" x14ac:dyDescent="0.25">
      <c r="X392">
        <v>59.6</v>
      </c>
      <c r="Y392" s="7">
        <v>57.271822159748758</v>
      </c>
      <c r="Z392" s="7">
        <v>2.328177840251243</v>
      </c>
      <c r="AA392" s="7">
        <v>2.3796247730501463</v>
      </c>
      <c r="AB392" s="7">
        <v>2.1619766856333694E-2</v>
      </c>
      <c r="AC392" s="7">
        <v>0.65458222525773579</v>
      </c>
      <c r="AD392" s="7">
        <v>4.9833128389885405E-4</v>
      </c>
      <c r="AE392" s="7">
        <v>-0.72448350403832318</v>
      </c>
      <c r="AF392" s="7">
        <v>-0.61413691378631852</v>
      </c>
      <c r="AG392" s="7">
        <v>0.80906255954514161</v>
      </c>
      <c r="AH392" s="7">
        <v>2.3796247730501432</v>
      </c>
    </row>
    <row r="393" spans="24:34" x14ac:dyDescent="0.25">
      <c r="X393">
        <v>79.5</v>
      </c>
      <c r="Y393" s="7">
        <v>75.518961664317757</v>
      </c>
      <c r="Z393" s="7">
        <v>3.9810383356822427</v>
      </c>
      <c r="AA393" s="7">
        <v>3.99555536054595</v>
      </c>
      <c r="AB393" s="7">
        <v>3.6332933857107998E-3</v>
      </c>
      <c r="AC393" s="7">
        <v>1.1091458225250623</v>
      </c>
      <c r="AD393" s="7">
        <v>2.3610487574091777E-4</v>
      </c>
      <c r="AE393" s="7">
        <v>-0.71660092108895201</v>
      </c>
      <c r="AF393" s="7">
        <v>-0.61313761544588541</v>
      </c>
      <c r="AG393" s="7">
        <v>1.0531599225782675</v>
      </c>
      <c r="AH393" s="7">
        <v>3.9955553605459557</v>
      </c>
    </row>
    <row r="394" spans="24:34" x14ac:dyDescent="0.25">
      <c r="X394">
        <v>79.400000000000006</v>
      </c>
      <c r="Y394" s="7">
        <v>75.340200370442716</v>
      </c>
      <c r="Z394" s="7">
        <v>4.0597996295572898</v>
      </c>
      <c r="AA394" s="7">
        <v>4.0752004687606416</v>
      </c>
      <c r="AB394" s="7">
        <v>3.7791611287387962E-3</v>
      </c>
      <c r="AC394" s="7">
        <v>1.131172088313724</v>
      </c>
      <c r="AD394" s="7">
        <v>2.5547214043567001E-4</v>
      </c>
      <c r="AE394" s="7">
        <v>-0.71660092108895201</v>
      </c>
      <c r="AF394" s="7">
        <v>-0.60985227705489142</v>
      </c>
      <c r="AG394" s="7">
        <v>1.0635657423562137</v>
      </c>
      <c r="AH394" s="7">
        <v>4.0752004687606478</v>
      </c>
    </row>
    <row r="395" spans="24:34" x14ac:dyDescent="0.25">
      <c r="X395">
        <v>79.2</v>
      </c>
      <c r="Y395" s="7">
        <v>75.395972568543769</v>
      </c>
      <c r="Z395" s="7">
        <v>3.8040274314562339</v>
      </c>
      <c r="AA395" s="7">
        <v>3.8816474976901389</v>
      </c>
      <c r="AB395" s="7">
        <v>1.9996680862981345E-2</v>
      </c>
      <c r="AC395" s="7">
        <v>1.0686408179169016</v>
      </c>
      <c r="AD395" s="7">
        <v>1.2264229956934021E-3</v>
      </c>
      <c r="AE395" s="7">
        <v>-0.7126762947196924</v>
      </c>
      <c r="AF395" s="7">
        <v>-0.60932070762868662</v>
      </c>
      <c r="AG395" s="7">
        <v>1.0337508490525662</v>
      </c>
      <c r="AH395" s="7">
        <v>3.8816474976901336</v>
      </c>
    </row>
    <row r="396" spans="24:34" x14ac:dyDescent="0.25">
      <c r="X396">
        <v>79</v>
      </c>
      <c r="Y396" s="7">
        <v>75.585400318682531</v>
      </c>
      <c r="Z396" s="7">
        <v>3.414599681317469</v>
      </c>
      <c r="AA396" s="7">
        <v>3.438163121405438</v>
      </c>
      <c r="AB396" s="7">
        <v>6.8534968400016695E-3</v>
      </c>
      <c r="AC396" s="7">
        <v>0.95287301557724668</v>
      </c>
      <c r="AD396" s="7">
        <v>3.2977319716488896E-4</v>
      </c>
      <c r="AE396" s="7">
        <v>-0.7126762947196924</v>
      </c>
      <c r="AF396" s="7">
        <v>-0.6093115950249729</v>
      </c>
      <c r="AG396" s="7">
        <v>0.97615214776040249</v>
      </c>
      <c r="AH396" s="7">
        <v>3.4381631214054313</v>
      </c>
    </row>
    <row r="397" spans="24:34" x14ac:dyDescent="0.25">
      <c r="X397">
        <v>78.099999999999994</v>
      </c>
      <c r="Y397" s="7">
        <v>76.867069478658237</v>
      </c>
      <c r="Z397" s="7">
        <v>1.232930521341757</v>
      </c>
      <c r="AA397" s="7">
        <v>1.2427113655341628</v>
      </c>
      <c r="AB397" s="7">
        <v>7.8705679079423708E-3</v>
      </c>
      <c r="AC397" s="7">
        <v>0.34423603341596648</v>
      </c>
      <c r="AD397" s="7">
        <v>4.9476252083615265E-5</v>
      </c>
      <c r="AE397" s="7">
        <v>-0.7126762947196924</v>
      </c>
      <c r="AF397" s="7">
        <v>-0.60590301082771403</v>
      </c>
      <c r="AG397" s="7">
        <v>0.586716314257552</v>
      </c>
      <c r="AH397" s="7">
        <v>1.2427113655341655</v>
      </c>
    </row>
    <row r="398" spans="24:34" x14ac:dyDescent="0.25">
      <c r="X398">
        <v>79.2</v>
      </c>
      <c r="Y398" s="7">
        <v>73.579983623174087</v>
      </c>
      <c r="Z398" s="7">
        <v>5.6200163768259159</v>
      </c>
      <c r="AA398" s="7">
        <v>5.7119834863970169</v>
      </c>
      <c r="AB398" s="7">
        <v>1.6100730996530838E-2</v>
      </c>
      <c r="AC398" s="7">
        <v>1.5756659640766657</v>
      </c>
      <c r="AD398" s="7">
        <v>2.1383050571825201E-3</v>
      </c>
      <c r="AE398" s="7">
        <v>-0.7126762947196924</v>
      </c>
      <c r="AF398" s="7">
        <v>-0.60520984283617851</v>
      </c>
      <c r="AG398" s="7">
        <v>1.2552553381988327</v>
      </c>
      <c r="AH398" s="7">
        <v>5.7119834863970205</v>
      </c>
    </row>
    <row r="399" spans="24:34" x14ac:dyDescent="0.25">
      <c r="X399">
        <v>78.900000000000006</v>
      </c>
      <c r="Y399" s="7">
        <v>73.493423149787404</v>
      </c>
      <c r="Z399" s="7">
        <v>5.4065768502126019</v>
      </c>
      <c r="AA399" s="7">
        <v>5.5346613840759034</v>
      </c>
      <c r="AB399" s="7">
        <v>2.3142252971758485E-2</v>
      </c>
      <c r="AC399" s="7">
        <v>1.5212780876329783</v>
      </c>
      <c r="AD399" s="7">
        <v>2.8856119654548039E-3</v>
      </c>
      <c r="AE399" s="7">
        <v>-0.7126762947196924</v>
      </c>
      <c r="AF399" s="7">
        <v>-0.60508084975728549</v>
      </c>
      <c r="AG399" s="7">
        <v>1.2334010246602596</v>
      </c>
      <c r="AH399" s="7">
        <v>5.5346613840759096</v>
      </c>
    </row>
    <row r="400" spans="24:34" x14ac:dyDescent="0.25">
      <c r="X400">
        <v>78.900000000000006</v>
      </c>
      <c r="Y400" s="7">
        <v>73.768335078815554</v>
      </c>
      <c r="Z400" s="7">
        <v>5.1316649211844521</v>
      </c>
      <c r="AA400" s="7">
        <v>5.1440584595646612</v>
      </c>
      <c r="AB400" s="7">
        <v>2.4092919000882492E-3</v>
      </c>
      <c r="AC400" s="7">
        <v>1.4288412674358002</v>
      </c>
      <c r="AD400" s="7">
        <v>2.5950838449648834E-4</v>
      </c>
      <c r="AE400" s="7">
        <v>-0.70291235686137066</v>
      </c>
      <c r="AF400" s="7">
        <v>-0.60253262064445434</v>
      </c>
      <c r="AG400" s="7">
        <v>1.1953414857001325</v>
      </c>
      <c r="AH400" s="7">
        <v>5.1440584595646612</v>
      </c>
    </row>
    <row r="401" spans="24:34" x14ac:dyDescent="0.25">
      <c r="X401">
        <v>78</v>
      </c>
      <c r="Y401" s="7">
        <v>75.211908150423071</v>
      </c>
      <c r="Z401" s="7">
        <v>2.7880918495769293</v>
      </c>
      <c r="AA401" s="7">
        <v>2.7970624055455744</v>
      </c>
      <c r="AB401" s="7">
        <v>3.2071347249400441E-3</v>
      </c>
      <c r="AC401" s="7">
        <v>0.77661631205995352</v>
      </c>
      <c r="AD401" s="7">
        <v>1.0213431931263919E-4</v>
      </c>
      <c r="AE401" s="7">
        <v>-0.70291235686137066</v>
      </c>
      <c r="AF401" s="7">
        <v>-0.60152498624841499</v>
      </c>
      <c r="AG401" s="7">
        <v>0.88125836850492012</v>
      </c>
      <c r="AH401" s="7">
        <v>2.7970624055455788</v>
      </c>
    </row>
    <row r="402" spans="24:34" x14ac:dyDescent="0.25">
      <c r="X402">
        <v>78.599999999999994</v>
      </c>
      <c r="Y402" s="7">
        <v>72.482214103208108</v>
      </c>
      <c r="Z402" s="7">
        <v>6.1177858967918866</v>
      </c>
      <c r="AA402" s="7">
        <v>6.2109395633902977</v>
      </c>
      <c r="AB402" s="7">
        <v>1.4998321211737425E-2</v>
      </c>
      <c r="AC402" s="7">
        <v>1.7142639031778741</v>
      </c>
      <c r="AD402" s="7">
        <v>2.3550896270129657E-3</v>
      </c>
      <c r="AE402" s="7">
        <v>-0.70291235686137066</v>
      </c>
      <c r="AF402" s="7">
        <v>-0.60046792625930956</v>
      </c>
      <c r="AG402" s="7">
        <v>1.3092990121350716</v>
      </c>
      <c r="AH402" s="7">
        <v>6.2109395633903022</v>
      </c>
    </row>
    <row r="403" spans="24:34" x14ac:dyDescent="0.25">
      <c r="X403">
        <v>77.7</v>
      </c>
      <c r="Y403" s="7">
        <v>72.926189418322636</v>
      </c>
      <c r="Z403" s="7">
        <v>4.7738105816773668</v>
      </c>
      <c r="AA403" s="7">
        <v>4.880427861835642</v>
      </c>
      <c r="AB403" s="7">
        <v>2.184588793781897E-2</v>
      </c>
      <c r="AC403" s="7">
        <v>1.3423427826203533</v>
      </c>
      <c r="AD403" s="7">
        <v>2.1180474230512504E-3</v>
      </c>
      <c r="AE403" s="7">
        <v>-0.69708605805955215</v>
      </c>
      <c r="AF403" s="7">
        <v>-0.59936595603501652</v>
      </c>
      <c r="AG403" s="7">
        <v>1.1585951763322482</v>
      </c>
      <c r="AH403" s="7">
        <v>4.8804278618356376</v>
      </c>
    </row>
    <row r="404" spans="24:34" x14ac:dyDescent="0.25">
      <c r="X404">
        <v>78</v>
      </c>
      <c r="Y404" s="7">
        <v>74.776566277370279</v>
      </c>
      <c r="Z404" s="7">
        <v>3.2234337226297214</v>
      </c>
      <c r="AA404" s="7">
        <v>3.2364337958621832</v>
      </c>
      <c r="AB404" s="7">
        <v>4.0167894826343064E-3</v>
      </c>
      <c r="AC404" s="7">
        <v>0.89824462701327668</v>
      </c>
      <c r="AD404" s="7">
        <v>1.7126266941839191E-4</v>
      </c>
      <c r="AE404" s="7">
        <v>-0.69708605805955215</v>
      </c>
      <c r="AF404" s="7">
        <v>-0.59216243217500686</v>
      </c>
      <c r="AG404" s="7">
        <v>0.9477576837004682</v>
      </c>
      <c r="AH404" s="7">
        <v>3.2364337958621827</v>
      </c>
    </row>
    <row r="405" spans="24:34" x14ac:dyDescent="0.25">
      <c r="X405">
        <v>78.3</v>
      </c>
      <c r="Y405" s="7">
        <v>72.531820274250435</v>
      </c>
      <c r="Z405" s="7">
        <v>5.7681797257495617</v>
      </c>
      <c r="AA405" s="7">
        <v>5.782959680133672</v>
      </c>
      <c r="AB405" s="7">
        <v>2.5557768342885714E-3</v>
      </c>
      <c r="AC405" s="7">
        <v>1.6061879588780448</v>
      </c>
      <c r="AD405" s="7">
        <v>3.479152301515446E-4</v>
      </c>
      <c r="AE405" s="7">
        <v>-0.69708605805955215</v>
      </c>
      <c r="AF405" s="7">
        <v>-0.58964780058256083</v>
      </c>
      <c r="AG405" s="7">
        <v>1.2673547091789437</v>
      </c>
      <c r="AH405" s="7">
        <v>5.782959680133672</v>
      </c>
    </row>
    <row r="406" spans="24:34" x14ac:dyDescent="0.25">
      <c r="X406">
        <v>77.5</v>
      </c>
      <c r="Y406" s="7">
        <v>74.608753917922556</v>
      </c>
      <c r="Z406" s="7">
        <v>2.8912460820774442</v>
      </c>
      <c r="AA406" s="7">
        <v>2.927104763579095</v>
      </c>
      <c r="AB406" s="7">
        <v>1.2250563064166095E-2</v>
      </c>
      <c r="AC406" s="7">
        <v>0.80902800202932945</v>
      </c>
      <c r="AD406" s="7">
        <v>4.2725068323590297E-4</v>
      </c>
      <c r="AE406" s="7">
        <v>-0.69708605805955215</v>
      </c>
      <c r="AF406" s="7">
        <v>-0.58922355471291588</v>
      </c>
      <c r="AG406" s="7">
        <v>0.89945983903080939</v>
      </c>
      <c r="AH406" s="7">
        <v>2.9271047635790906</v>
      </c>
    </row>
    <row r="407" spans="24:34" x14ac:dyDescent="0.25">
      <c r="X407">
        <v>77.599999999999994</v>
      </c>
      <c r="Y407" s="7">
        <v>71.275556713720007</v>
      </c>
      <c r="Z407" s="7">
        <v>6.3244432862799869</v>
      </c>
      <c r="AA407" s="7">
        <v>6.4187121574090042</v>
      </c>
      <c r="AB407" s="7">
        <v>1.4686570891048316E-2</v>
      </c>
      <c r="AC407" s="7">
        <v>1.7718909633360733</v>
      </c>
      <c r="AD407" s="7">
        <v>2.4630112159574891E-3</v>
      </c>
      <c r="AE407" s="7">
        <v>-0.69708605805955215</v>
      </c>
      <c r="AF407" s="7">
        <v>-0.58740895880638355</v>
      </c>
      <c r="AG407" s="7">
        <v>1.3311239473978647</v>
      </c>
      <c r="AH407" s="7">
        <v>6.4187121574090078</v>
      </c>
    </row>
    <row r="408" spans="24:34" x14ac:dyDescent="0.25">
      <c r="X408">
        <v>77.8</v>
      </c>
      <c r="Y408" s="7">
        <v>77.380376522070605</v>
      </c>
      <c r="Z408" s="7">
        <v>0.4196234779293917</v>
      </c>
      <c r="AA408" s="7">
        <v>0.42110369259970071</v>
      </c>
      <c r="AB408" s="7">
        <v>3.5150835680642441E-3</v>
      </c>
      <c r="AC408" s="7">
        <v>0.11690317491563391</v>
      </c>
      <c r="AD408" s="7">
        <v>2.5372539451205687E-6</v>
      </c>
      <c r="AE408" s="7">
        <v>-0.68742774275107121</v>
      </c>
      <c r="AF408" s="7">
        <v>-0.58242415562533167</v>
      </c>
      <c r="AG408" s="7">
        <v>0.34191106287400808</v>
      </c>
      <c r="AH408" s="7">
        <v>0.4211036925997001</v>
      </c>
    </row>
    <row r="409" spans="24:34" x14ac:dyDescent="0.25">
      <c r="X409">
        <v>77.7</v>
      </c>
      <c r="Y409" s="7">
        <v>77.167727031719963</v>
      </c>
      <c r="Z409" s="7">
        <v>0.53227296828004</v>
      </c>
      <c r="AA409" s="7">
        <v>0.53427061424993383</v>
      </c>
      <c r="AB409" s="7">
        <v>3.7390152417273144E-3</v>
      </c>
      <c r="AC409" s="7">
        <v>0.14830293334009603</v>
      </c>
      <c r="AD409" s="7">
        <v>4.3444018902666156E-6</v>
      </c>
      <c r="AE409" s="7">
        <v>-0.68742774275107121</v>
      </c>
      <c r="AF409" s="7">
        <v>-0.58234887612569175</v>
      </c>
      <c r="AG409" s="7">
        <v>0.38510119882973104</v>
      </c>
      <c r="AH409" s="7">
        <v>0.5342706142499275</v>
      </c>
    </row>
    <row r="410" spans="24:34" x14ac:dyDescent="0.25">
      <c r="X410">
        <v>77.099999999999994</v>
      </c>
      <c r="Y410" s="7">
        <v>78.278971848979708</v>
      </c>
      <c r="Z410" s="7">
        <v>-1.1789718489797139</v>
      </c>
      <c r="AA410" s="7">
        <v>-1.1836363950220345</v>
      </c>
      <c r="AB410" s="7">
        <v>3.9408606071444129E-3</v>
      </c>
      <c r="AC410" s="7">
        <v>-0.32852071905209129</v>
      </c>
      <c r="AD410" s="7">
        <v>2.2473870674993921E-5</v>
      </c>
      <c r="AE410" s="7">
        <v>-0.68742774275107121</v>
      </c>
      <c r="AF410" s="7">
        <v>-0.58072638101573748</v>
      </c>
      <c r="AG410" s="7">
        <v>0.57316726969715504</v>
      </c>
      <c r="AH410" s="7">
        <v>-1.1836363950220385</v>
      </c>
    </row>
    <row r="411" spans="24:34" x14ac:dyDescent="0.25">
      <c r="X411">
        <v>77</v>
      </c>
      <c r="Y411" s="7">
        <v>78.112819714702283</v>
      </c>
      <c r="Z411" s="7">
        <v>-1.1128197147022831</v>
      </c>
      <c r="AA411" s="7">
        <v>-1.1177978544941567</v>
      </c>
      <c r="AB411" s="7">
        <v>4.4535241965736796E-3</v>
      </c>
      <c r="AC411" s="7">
        <v>-0.31016724542618201</v>
      </c>
      <c r="AD411" s="7">
        <v>2.2650643368457124E-5</v>
      </c>
      <c r="AE411" s="7">
        <v>-0.68742774275107121</v>
      </c>
      <c r="AF411" s="7">
        <v>-0.57465737791624172</v>
      </c>
      <c r="AG411" s="7">
        <v>0.55692660685783546</v>
      </c>
      <c r="AH411" s="7">
        <v>-1.1177978544941509</v>
      </c>
    </row>
    <row r="412" spans="24:34" x14ac:dyDescent="0.25">
      <c r="X412">
        <v>76.599999999999994</v>
      </c>
      <c r="Y412" s="7">
        <v>75.162376816314691</v>
      </c>
      <c r="Z412" s="7">
        <v>1.4376231836853037</v>
      </c>
      <c r="AA412" s="7">
        <v>1.453928663081399</v>
      </c>
      <c r="AB412" s="7">
        <v>1.1214772643338713E-2</v>
      </c>
      <c r="AC412" s="7">
        <v>0.40206472754861089</v>
      </c>
      <c r="AD412" s="7">
        <v>9.6499897710414847E-5</v>
      </c>
      <c r="AE412" s="7">
        <v>-0.68742774275107121</v>
      </c>
      <c r="AF412" s="7">
        <v>-0.57276507658476883</v>
      </c>
      <c r="AG412" s="7">
        <v>0.6340857414802914</v>
      </c>
      <c r="AH412" s="7">
        <v>1.453928663081395</v>
      </c>
    </row>
    <row r="413" spans="24:34" x14ac:dyDescent="0.25">
      <c r="X413">
        <v>76.3</v>
      </c>
      <c r="Y413" s="7">
        <v>75.974630291027637</v>
      </c>
      <c r="Z413" s="7">
        <v>0.32536970897236017</v>
      </c>
      <c r="AA413" s="7">
        <v>0.32868051498894602</v>
      </c>
      <c r="AB413" s="7">
        <v>1.0073021872600124E-2</v>
      </c>
      <c r="AC413" s="7">
        <v>9.0944707518648762E-2</v>
      </c>
      <c r="AD413" s="7">
        <v>4.4295323430590117E-6</v>
      </c>
      <c r="AE413" s="7">
        <v>-0.68742774275107121</v>
      </c>
      <c r="AF413" s="7">
        <v>-0.5725965460425616</v>
      </c>
      <c r="AG413" s="7">
        <v>0.30157040225898951</v>
      </c>
      <c r="AH413" s="7">
        <v>0.32868051498894124</v>
      </c>
    </row>
    <row r="414" spans="24:34" x14ac:dyDescent="0.25">
      <c r="X414">
        <v>76</v>
      </c>
      <c r="Y414" s="7">
        <v>76.272044598093046</v>
      </c>
      <c r="Z414" s="7">
        <v>-0.27204459809304637</v>
      </c>
      <c r="AA414" s="7">
        <v>-0.27307521273861823</v>
      </c>
      <c r="AB414" s="7">
        <v>3.7741054387029366E-3</v>
      </c>
      <c r="AC414" s="7">
        <v>-7.5798931814058557E-2</v>
      </c>
      <c r="AD414" s="7">
        <v>1.1455888367363813E-6</v>
      </c>
      <c r="AE414" s="7">
        <v>-0.68742774275107121</v>
      </c>
      <c r="AF414" s="7">
        <v>-0.57120222281356892</v>
      </c>
      <c r="AG414" s="7">
        <v>0.27531605803886294</v>
      </c>
      <c r="AH414" s="7">
        <v>-0.27307521273861818</v>
      </c>
    </row>
    <row r="415" spans="24:34" x14ac:dyDescent="0.25">
      <c r="X415">
        <v>75.8</v>
      </c>
      <c r="Y415" s="7">
        <v>75.991082885244211</v>
      </c>
      <c r="Z415" s="7">
        <v>-0.19108288524421368</v>
      </c>
      <c r="AA415" s="7">
        <v>-0.19183872455066364</v>
      </c>
      <c r="AB415" s="7">
        <v>3.9399725379599491E-3</v>
      </c>
      <c r="AC415" s="7">
        <v>-5.324525681330413E-2</v>
      </c>
      <c r="AD415" s="7">
        <v>5.9022273471409681E-7</v>
      </c>
      <c r="AE415" s="7">
        <v>-0.67401274003943057</v>
      </c>
      <c r="AF415" s="7">
        <v>-0.57042069836592901</v>
      </c>
      <c r="AG415" s="7">
        <v>0.23074933762267688</v>
      </c>
      <c r="AH415" s="7">
        <v>-0.19183872455066056</v>
      </c>
    </row>
    <row r="416" spans="24:34" x14ac:dyDescent="0.25">
      <c r="X416">
        <v>83</v>
      </c>
      <c r="Y416" s="7">
        <v>77.30157928100023</v>
      </c>
      <c r="Z416" s="7">
        <v>5.6984207189997704</v>
      </c>
      <c r="AA416" s="7">
        <v>5.7320957538064192</v>
      </c>
      <c r="AB416" s="7">
        <v>5.8748207031053849E-3</v>
      </c>
      <c r="AC416" s="7">
        <v>1.5894097224523007</v>
      </c>
      <c r="AD416" s="7">
        <v>7.8572699165760482E-4</v>
      </c>
      <c r="AE416" s="7">
        <v>-0.67401274003943057</v>
      </c>
      <c r="AF416" s="7">
        <v>-0.56998395779132482</v>
      </c>
      <c r="AG416" s="7">
        <v>1.2607179392918548</v>
      </c>
      <c r="AH416" s="7">
        <v>5.7320957538064148</v>
      </c>
    </row>
    <row r="417" spans="24:34" x14ac:dyDescent="0.25">
      <c r="X417">
        <v>81</v>
      </c>
      <c r="Y417" s="7">
        <v>76.607390363693327</v>
      </c>
      <c r="Z417" s="7">
        <v>4.3926096363066733</v>
      </c>
      <c r="AA417" s="7">
        <v>4.4077574234634369</v>
      </c>
      <c r="AB417" s="7">
        <v>3.4366199637338715E-3</v>
      </c>
      <c r="AC417" s="7">
        <v>1.2236917709877888</v>
      </c>
      <c r="AD417" s="7">
        <v>2.7177972965373656E-4</v>
      </c>
      <c r="AE417" s="7">
        <v>-0.67401274003943057</v>
      </c>
      <c r="AF417" s="7">
        <v>-0.56855605332066284</v>
      </c>
      <c r="AG417" s="7">
        <v>1.106206025561147</v>
      </c>
      <c r="AH417" s="7">
        <v>4.407757423463444</v>
      </c>
    </row>
    <row r="418" spans="24:34" x14ac:dyDescent="0.25">
      <c r="X418">
        <v>80</v>
      </c>
      <c r="Y418" s="7">
        <v>77.571278730883137</v>
      </c>
      <c r="Z418" s="7">
        <v>2.4287212691168634</v>
      </c>
      <c r="AA418" s="7">
        <v>2.4656662944513812</v>
      </c>
      <c r="AB418" s="7">
        <v>1.4983789743835248E-2</v>
      </c>
      <c r="AC418" s="7">
        <v>0.68054661634584634</v>
      </c>
      <c r="AD418" s="7">
        <v>3.7080061836172826E-4</v>
      </c>
      <c r="AE418" s="7">
        <v>-0.67401274003943057</v>
      </c>
      <c r="AF418" s="7">
        <v>-0.56792977648932008</v>
      </c>
      <c r="AG418" s="7">
        <v>0.8249524933872534</v>
      </c>
      <c r="AH418" s="7">
        <v>2.4656662944513843</v>
      </c>
    </row>
    <row r="419" spans="24:34" x14ac:dyDescent="0.25">
      <c r="X419">
        <v>79.7</v>
      </c>
      <c r="Y419" s="7">
        <v>77.663701689344791</v>
      </c>
      <c r="Z419" s="7">
        <v>2.0362983106552122</v>
      </c>
      <c r="AA419" s="7">
        <v>2.0734642959262288</v>
      </c>
      <c r="AB419" s="7">
        <v>1.7924584158035439E-2</v>
      </c>
      <c r="AC419" s="7">
        <v>0.57144031032566456</v>
      </c>
      <c r="AD419" s="7">
        <v>3.1368401960537055E-4</v>
      </c>
      <c r="AE419" s="7">
        <v>-0.6664012884495929</v>
      </c>
      <c r="AF419" s="7">
        <v>-0.56406855167537395</v>
      </c>
      <c r="AG419" s="7">
        <v>0.75593671052917155</v>
      </c>
      <c r="AH419" s="7">
        <v>2.0734642959262235</v>
      </c>
    </row>
    <row r="420" spans="24:34" x14ac:dyDescent="0.25">
      <c r="X420">
        <v>79.5</v>
      </c>
      <c r="Y420" s="7">
        <v>77.10751662703619</v>
      </c>
      <c r="Z420" s="7">
        <v>2.3924833729638095</v>
      </c>
      <c r="AA420" s="7">
        <v>2.4017565573007573</v>
      </c>
      <c r="AB420" s="7">
        <v>3.8610009448115292E-3</v>
      </c>
      <c r="AC420" s="7">
        <v>0.66663920122297748</v>
      </c>
      <c r="AD420" s="7">
        <v>9.0658402212918772E-5</v>
      </c>
      <c r="AE420" s="7">
        <v>-0.6664012884495929</v>
      </c>
      <c r="AF420" s="7">
        <v>-0.56287672829393809</v>
      </c>
      <c r="AG420" s="7">
        <v>0.81647976167384428</v>
      </c>
      <c r="AH420" s="7">
        <v>2.4017565573007551</v>
      </c>
    </row>
    <row r="421" spans="24:34" x14ac:dyDescent="0.25">
      <c r="X421">
        <v>79.3</v>
      </c>
      <c r="Y421" s="7">
        <v>77.521050208890003</v>
      </c>
      <c r="Z421" s="7">
        <v>1.7789497911099943</v>
      </c>
      <c r="AA421" s="7">
        <v>1.7870628419055521</v>
      </c>
      <c r="AB421" s="7">
        <v>4.5398799669007514E-3</v>
      </c>
      <c r="AC421" s="7">
        <v>0.4958538042146266</v>
      </c>
      <c r="AD421" s="7">
        <v>5.901660225567026E-5</v>
      </c>
      <c r="AE421" s="7">
        <v>-0.6664012884495929</v>
      </c>
      <c r="AF421" s="7">
        <v>-0.56279579667904311</v>
      </c>
      <c r="AG421" s="7">
        <v>0.704168874784044</v>
      </c>
      <c r="AH421" s="7">
        <v>1.7870628419055541</v>
      </c>
    </row>
    <row r="422" spans="24:34" x14ac:dyDescent="0.25">
      <c r="X422">
        <v>79.099999999999994</v>
      </c>
      <c r="Y422" s="7">
        <v>76.031856878801676</v>
      </c>
      <c r="Z422" s="7">
        <v>3.0681431211983181</v>
      </c>
      <c r="AA422" s="7">
        <v>3.083261579843267</v>
      </c>
      <c r="AB422" s="7">
        <v>4.9033979937932589E-3</v>
      </c>
      <c r="AC422" s="7">
        <v>0.85535201862982713</v>
      </c>
      <c r="AD422" s="7">
        <v>1.8974400804922653E-4</v>
      </c>
      <c r="AE422" s="7">
        <v>-0.66071795340131467</v>
      </c>
      <c r="AF422" s="7">
        <v>-0.56038873958878166</v>
      </c>
      <c r="AG422" s="7">
        <v>0.92485243073142598</v>
      </c>
      <c r="AH422" s="7">
        <v>3.0832615798432612</v>
      </c>
    </row>
    <row r="423" spans="24:34" x14ac:dyDescent="0.25">
      <c r="X423">
        <v>78.900000000000006</v>
      </c>
      <c r="Y423" s="7">
        <v>76.771725178143527</v>
      </c>
      <c r="Z423" s="7">
        <v>2.1282748218564791</v>
      </c>
      <c r="AA423" s="7">
        <v>2.1773438036160542</v>
      </c>
      <c r="AB423" s="7">
        <v>2.2536166166353705E-2</v>
      </c>
      <c r="AC423" s="7">
        <v>0.598658633835495</v>
      </c>
      <c r="AD423" s="7">
        <v>4.348948234511101E-4</v>
      </c>
      <c r="AE423" s="7">
        <v>-0.66071795340131467</v>
      </c>
      <c r="AF423" s="7">
        <v>-0.55982497928829689</v>
      </c>
      <c r="AG423" s="7">
        <v>0.7737303366389966</v>
      </c>
      <c r="AH423" s="7">
        <v>2.1773438036160511</v>
      </c>
    </row>
    <row r="424" spans="24:34" x14ac:dyDescent="0.25">
      <c r="X424">
        <v>78.8</v>
      </c>
      <c r="Y424" s="7">
        <v>76.41328353287949</v>
      </c>
      <c r="Z424" s="7">
        <v>2.3867164671205074</v>
      </c>
      <c r="AA424" s="7">
        <v>2.4286965144346908</v>
      </c>
      <c r="AB424" s="7">
        <v>1.7285011554421199E-2</v>
      </c>
      <c r="AC424" s="7">
        <v>0.66955912216534763</v>
      </c>
      <c r="AD424" s="7">
        <v>4.1501744830391943E-4</v>
      </c>
      <c r="AE424" s="7">
        <v>-0.66071795340131467</v>
      </c>
      <c r="AF424" s="7">
        <v>-0.55944120375480566</v>
      </c>
      <c r="AG424" s="7">
        <v>0.81826592386909747</v>
      </c>
      <c r="AH424" s="7">
        <v>2.4286965144346935</v>
      </c>
    </row>
    <row r="425" spans="24:34" x14ac:dyDescent="0.25">
      <c r="X425">
        <v>78.7</v>
      </c>
      <c r="Y425" s="7">
        <v>76.420726850461349</v>
      </c>
      <c r="Z425" s="7">
        <v>2.2792731495386533</v>
      </c>
      <c r="AA425" s="7">
        <v>2.3147090799400587</v>
      </c>
      <c r="AB425" s="7">
        <v>1.5309021210703225E-2</v>
      </c>
      <c r="AC425" s="7">
        <v>0.63877555300161049</v>
      </c>
      <c r="AD425" s="7">
        <v>3.338800254107346E-4</v>
      </c>
      <c r="AE425" s="7">
        <v>-0.66071795340131467</v>
      </c>
      <c r="AF425" s="7">
        <v>-0.55930489367306124</v>
      </c>
      <c r="AG425" s="7">
        <v>0.79923435424261546</v>
      </c>
      <c r="AH425" s="7">
        <v>2.3147090799400631</v>
      </c>
    </row>
    <row r="426" spans="24:34" x14ac:dyDescent="0.25">
      <c r="X426">
        <v>78.599999999999994</v>
      </c>
      <c r="Y426" s="7">
        <v>76.192597371964752</v>
      </c>
      <c r="Z426" s="7">
        <v>2.4074026280352427</v>
      </c>
      <c r="AA426" s="7">
        <v>2.4420515069967053</v>
      </c>
      <c r="AB426" s="7">
        <v>1.4188430859134911E-2</v>
      </c>
      <c r="AC426" s="7">
        <v>0.67430078733309573</v>
      </c>
      <c r="AD426" s="7">
        <v>3.4442462180693116E-4</v>
      </c>
      <c r="AE426" s="7">
        <v>-0.66071795340131467</v>
      </c>
      <c r="AF426" s="7">
        <v>-0.55869484340411346</v>
      </c>
      <c r="AG426" s="7">
        <v>0.82115819872488383</v>
      </c>
      <c r="AH426" s="7">
        <v>2.4420515069967119</v>
      </c>
    </row>
    <row r="427" spans="24:34" x14ac:dyDescent="0.25">
      <c r="X427">
        <v>78.5</v>
      </c>
      <c r="Y427" s="7">
        <v>75.053360708583924</v>
      </c>
      <c r="Z427" s="7">
        <v>3.4466392914160764</v>
      </c>
      <c r="AA427" s="7">
        <v>3.4616878175997101</v>
      </c>
      <c r="AB427" s="7">
        <v>4.3471644401700919E-3</v>
      </c>
      <c r="AC427" s="7">
        <v>0.96060260255749907</v>
      </c>
      <c r="AD427" s="7">
        <v>2.120469599762742E-4</v>
      </c>
      <c r="AE427" s="7">
        <v>-0.66071795340131467</v>
      </c>
      <c r="AF427" s="7">
        <v>-0.55819038373494112</v>
      </c>
      <c r="AG427" s="7">
        <v>0.98010336320078972</v>
      </c>
      <c r="AH427" s="7">
        <v>3.4616878175997159</v>
      </c>
    </row>
    <row r="428" spans="24:34" x14ac:dyDescent="0.25">
      <c r="X428">
        <v>78.400000000000006</v>
      </c>
      <c r="Y428" s="7">
        <v>74.912056076950918</v>
      </c>
      <c r="Z428" s="7">
        <v>3.4879439230490874</v>
      </c>
      <c r="AA428" s="7">
        <v>3.5182554997474966</v>
      </c>
      <c r="AB428" s="7">
        <v>8.6155131998171489E-3</v>
      </c>
      <c r="AC428" s="7">
        <v>0.97420493759427995</v>
      </c>
      <c r="AD428" s="7">
        <v>4.3409630103689384E-4</v>
      </c>
      <c r="AE428" s="7">
        <v>-0.64941472986293491</v>
      </c>
      <c r="AF428" s="7">
        <v>-0.55811891720225248</v>
      </c>
      <c r="AG428" s="7">
        <v>0.9870182053003278</v>
      </c>
      <c r="AH428" s="7">
        <v>3.5182554997474913</v>
      </c>
    </row>
    <row r="429" spans="24:34" x14ac:dyDescent="0.25">
      <c r="X429">
        <v>78.2</v>
      </c>
      <c r="Y429" s="7">
        <v>74.17693365883639</v>
      </c>
      <c r="Z429" s="7">
        <v>4.0230663411636129</v>
      </c>
      <c r="AA429" s="7">
        <v>4.0418360197040215</v>
      </c>
      <c r="AB429" s="7">
        <v>4.6438495893729084E-3</v>
      </c>
      <c r="AC429" s="7">
        <v>1.1214239676633204</v>
      </c>
      <c r="AD429" s="7">
        <v>3.0880598382863509E-4</v>
      </c>
      <c r="AE429" s="7">
        <v>-0.64941472986293491</v>
      </c>
      <c r="AF429" s="7">
        <v>-0.55684466485067363</v>
      </c>
      <c r="AG429" s="7">
        <v>1.0589730722087887</v>
      </c>
      <c r="AH429" s="7">
        <v>4.0418360197040277</v>
      </c>
    </row>
    <row r="430" spans="24:34" x14ac:dyDescent="0.25">
      <c r="X430">
        <v>78.099999999999994</v>
      </c>
      <c r="Y430" s="7">
        <v>75.809059036220461</v>
      </c>
      <c r="Z430" s="7">
        <v>2.2909409637795335</v>
      </c>
      <c r="AA430" s="7">
        <v>2.3080065922264907</v>
      </c>
      <c r="AB430" s="7">
        <v>7.3940986583149442E-3</v>
      </c>
      <c r="AC430" s="7">
        <v>0.63948058435979116</v>
      </c>
      <c r="AD430" s="7">
        <v>1.6032805110619751E-4</v>
      </c>
      <c r="AE430" s="7">
        <v>-0.64941472986293491</v>
      </c>
      <c r="AF430" s="7">
        <v>-0.55253039621355571</v>
      </c>
      <c r="AG430" s="7">
        <v>0.79967529933079162</v>
      </c>
      <c r="AH430" s="7">
        <v>2.3080065922264974</v>
      </c>
    </row>
    <row r="431" spans="24:34" x14ac:dyDescent="0.25">
      <c r="X431">
        <v>63</v>
      </c>
      <c r="Y431" s="7">
        <v>60.490810355843912</v>
      </c>
      <c r="Z431" s="7">
        <v>2.5091896441560877</v>
      </c>
      <c r="AA431" s="7">
        <v>2.5269294693357836</v>
      </c>
      <c r="AB431" s="7">
        <v>7.0203087957011658E-3</v>
      </c>
      <c r="AC431" s="7">
        <v>0.70026947405379514</v>
      </c>
      <c r="AD431" s="7">
        <v>1.8247049009076531E-4</v>
      </c>
      <c r="AE431" s="7">
        <v>-0.64941472986293491</v>
      </c>
      <c r="AF431" s="7">
        <v>-0.55224635582269033</v>
      </c>
      <c r="AG431" s="7">
        <v>0.83682105258758588</v>
      </c>
      <c r="AH431" s="7">
        <v>2.5269294693357822</v>
      </c>
    </row>
    <row r="432" spans="24:34" x14ac:dyDescent="0.25">
      <c r="X432">
        <v>62.7</v>
      </c>
      <c r="Y432" s="7">
        <v>61.062468068814496</v>
      </c>
      <c r="Z432" s="7">
        <v>1.6375319311855066</v>
      </c>
      <c r="AA432" s="7">
        <v>1.6499489232132944</v>
      </c>
      <c r="AB432" s="7">
        <v>7.5256826760457312E-3</v>
      </c>
      <c r="AC432" s="7">
        <v>0.45712190246063811</v>
      </c>
      <c r="AD432" s="7">
        <v>8.3394437756798497E-5</v>
      </c>
      <c r="AE432" s="7">
        <v>-0.64941472986293491</v>
      </c>
      <c r="AF432" s="7">
        <v>-0.5513870061462911</v>
      </c>
      <c r="AG432" s="7">
        <v>0.67610790740874949</v>
      </c>
      <c r="AH432" s="7">
        <v>1.6499489232132931</v>
      </c>
    </row>
    <row r="433" spans="24:34" x14ac:dyDescent="0.25">
      <c r="X433">
        <v>62.2</v>
      </c>
      <c r="Y433" s="7">
        <v>60.924465103980531</v>
      </c>
      <c r="Z433" s="7">
        <v>1.2755348960194723</v>
      </c>
      <c r="AA433" s="7">
        <v>1.2849070064518244</v>
      </c>
      <c r="AB433" s="7">
        <v>7.2939990094953687E-3</v>
      </c>
      <c r="AC433" s="7">
        <v>0.35602780165138875</v>
      </c>
      <c r="AD433" s="7">
        <v>4.9018416448398787E-5</v>
      </c>
      <c r="AE433" s="7">
        <v>-0.64941472986293491</v>
      </c>
      <c r="AF433" s="7">
        <v>-0.55035232193750461</v>
      </c>
      <c r="AG433" s="7">
        <v>0.59668065298900785</v>
      </c>
      <c r="AH433" s="7">
        <v>1.2849070064518255</v>
      </c>
    </row>
    <row r="434" spans="24:34" x14ac:dyDescent="0.25">
      <c r="X434">
        <v>61.8</v>
      </c>
      <c r="Y434" s="7">
        <v>60.032757791553635</v>
      </c>
      <c r="Z434" s="7">
        <v>1.7672422084463619</v>
      </c>
      <c r="AA434" s="7">
        <v>1.7814111892379145</v>
      </c>
      <c r="AB434" s="7">
        <v>7.9537957755926939E-3</v>
      </c>
      <c r="AC434" s="7">
        <v>0.49343734752100799</v>
      </c>
      <c r="AD434" s="7">
        <v>1.027431720845283E-4</v>
      </c>
      <c r="AE434" s="7">
        <v>-0.64941472986293491</v>
      </c>
      <c r="AF434" s="7">
        <v>-0.54945086631217699</v>
      </c>
      <c r="AG434" s="7">
        <v>0.70245095737781438</v>
      </c>
      <c r="AH434" s="7">
        <v>1.7814111892379161</v>
      </c>
    </row>
    <row r="435" spans="24:34" x14ac:dyDescent="0.25">
      <c r="X435">
        <v>61.3</v>
      </c>
      <c r="Y435" s="7">
        <v>59.405688892260159</v>
      </c>
      <c r="Z435" s="7">
        <v>1.8943111077398385</v>
      </c>
      <c r="AA435" s="7">
        <v>1.9115348862575132</v>
      </c>
      <c r="AB435" s="7">
        <v>9.0104442464033103E-3</v>
      </c>
      <c r="AC435" s="7">
        <v>0.52919856630938911</v>
      </c>
      <c r="AD435" s="7">
        <v>1.3401729357204832E-4</v>
      </c>
      <c r="AE435" s="7">
        <v>-0.63633155866502356</v>
      </c>
      <c r="AF435" s="7">
        <v>-0.54903142888438405</v>
      </c>
      <c r="AG435" s="7">
        <v>0.72746035377152285</v>
      </c>
      <c r="AH435" s="7">
        <v>1.9115348862575168</v>
      </c>
    </row>
    <row r="436" spans="24:34" x14ac:dyDescent="0.25">
      <c r="X436">
        <v>69</v>
      </c>
      <c r="Y436" s="7">
        <v>58.989879555349859</v>
      </c>
      <c r="Z436" s="7">
        <v>10.010120444650141</v>
      </c>
      <c r="AA436" s="7">
        <v>10.101808367931675</v>
      </c>
      <c r="AB436" s="7">
        <v>9.076387112291296E-3</v>
      </c>
      <c r="AC436" s="7">
        <v>2.7965404542385945</v>
      </c>
      <c r="AD436" s="7">
        <v>3.7701744364533559E-3</v>
      </c>
      <c r="AE436" s="7">
        <v>-0.63633155866502356</v>
      </c>
      <c r="AF436" s="7">
        <v>-0.54857427925052948</v>
      </c>
      <c r="AG436" s="7">
        <v>1.6722859965444292</v>
      </c>
      <c r="AH436" s="7">
        <v>10.101808367931673</v>
      </c>
    </row>
    <row r="437" spans="24:34" x14ac:dyDescent="0.25">
      <c r="X437">
        <v>62</v>
      </c>
      <c r="Y437" s="7">
        <v>58.423853157542403</v>
      </c>
      <c r="Z437" s="7">
        <v>3.5761468424575966</v>
      </c>
      <c r="AA437" s="7">
        <v>3.6118139321892144</v>
      </c>
      <c r="AB437" s="7">
        <v>9.8751182650210229E-3</v>
      </c>
      <c r="AC437" s="7">
        <v>0.99947571888077891</v>
      </c>
      <c r="AD437" s="7">
        <v>5.2437650650602788E-4</v>
      </c>
      <c r="AE437" s="7">
        <v>-0.63633155866502356</v>
      </c>
      <c r="AF437" s="7">
        <v>-0.54779545105407668</v>
      </c>
      <c r="AG437" s="7">
        <v>0.99973782507254316</v>
      </c>
      <c r="AH437" s="7">
        <v>3.6118139321892158</v>
      </c>
    </row>
    <row r="438" spans="24:34" x14ac:dyDescent="0.25">
      <c r="X438">
        <v>59.8</v>
      </c>
      <c r="Y438" s="7">
        <v>56.946177609162518</v>
      </c>
      <c r="Z438" s="7">
        <v>2.8538223908374789</v>
      </c>
      <c r="AA438" s="7">
        <v>2.8992660113731148</v>
      </c>
      <c r="AB438" s="7">
        <v>1.5674181105622288E-2</v>
      </c>
      <c r="AC438" s="7">
        <v>0.79994364841586407</v>
      </c>
      <c r="AD438" s="7">
        <v>5.3630416724911542E-4</v>
      </c>
      <c r="AE438" s="7">
        <v>-0.63633155866502356</v>
      </c>
      <c r="AF438" s="7">
        <v>-0.54615783871585555</v>
      </c>
      <c r="AG438" s="7">
        <v>0.89439568895196719</v>
      </c>
      <c r="AH438" s="7">
        <v>2.8992660113731161</v>
      </c>
    </row>
    <row r="439" spans="24:34" x14ac:dyDescent="0.25">
      <c r="X439">
        <v>73.599999999999994</v>
      </c>
      <c r="Y439" s="7">
        <v>72.362190954979496</v>
      </c>
      <c r="Z439" s="7">
        <v>1.2378090450204979</v>
      </c>
      <c r="AA439" s="7">
        <v>1.2571689652886704</v>
      </c>
      <c r="AB439" s="7">
        <v>1.5399616760129044E-2</v>
      </c>
      <c r="AC439" s="7">
        <v>0.34691696907426578</v>
      </c>
      <c r="AD439" s="7">
        <v>9.907119428710233E-5</v>
      </c>
      <c r="AE439" s="7">
        <v>-0.62890421763218984</v>
      </c>
      <c r="AF439" s="7">
        <v>-0.54583245592742524</v>
      </c>
      <c r="AG439" s="7">
        <v>0.58899657815157613</v>
      </c>
      <c r="AH439" s="7">
        <v>1.2571689652886715</v>
      </c>
    </row>
    <row r="440" spans="24:34" x14ac:dyDescent="0.25">
      <c r="X440">
        <v>73.400000000000006</v>
      </c>
      <c r="Y440" s="7">
        <v>72.680056264818617</v>
      </c>
      <c r="Z440" s="7">
        <v>0.71994373518138843</v>
      </c>
      <c r="AA440" s="7">
        <v>0.72725721021697609</v>
      </c>
      <c r="AB440" s="7">
        <v>1.0056242733443852E-2</v>
      </c>
      <c r="AC440" s="7">
        <v>0.20123114023931407</v>
      </c>
      <c r="AD440" s="7">
        <v>2.1650204431108348E-5</v>
      </c>
      <c r="AE440" s="7">
        <v>-0.62890421763218984</v>
      </c>
      <c r="AF440" s="7">
        <v>-0.54559059432246759</v>
      </c>
      <c r="AG440" s="7">
        <v>0.44858794036321803</v>
      </c>
      <c r="AH440" s="7">
        <v>0.72725721021697753</v>
      </c>
    </row>
    <row r="441" spans="24:34" x14ac:dyDescent="0.25">
      <c r="X441">
        <v>72.099999999999994</v>
      </c>
      <c r="Y441" s="7">
        <v>72.25490716116731</v>
      </c>
      <c r="Z441" s="7">
        <v>-0.15490716116731562</v>
      </c>
      <c r="AA441" s="7">
        <v>-0.15520930929862686</v>
      </c>
      <c r="AB441" s="7">
        <v>1.9467139740522083E-3</v>
      </c>
      <c r="AC441" s="7">
        <v>-4.3121764402256194E-2</v>
      </c>
      <c r="AD441" s="7">
        <v>1.9089205860467902E-7</v>
      </c>
      <c r="AE441" s="7">
        <v>-0.62890421763218984</v>
      </c>
      <c r="AF441" s="7">
        <v>-0.54254225695123626</v>
      </c>
      <c r="AG441" s="7">
        <v>0.20765780602292849</v>
      </c>
      <c r="AH441" s="7">
        <v>-0.15520930929863025</v>
      </c>
    </row>
    <row r="442" spans="24:34" x14ac:dyDescent="0.25">
      <c r="X442">
        <v>73.099999999999994</v>
      </c>
      <c r="Y442" s="7">
        <v>74.973888378657321</v>
      </c>
      <c r="Z442" s="7">
        <v>-1.8738883786573268</v>
      </c>
      <c r="AA442" s="7">
        <v>-1.8935449854183162</v>
      </c>
      <c r="AB442" s="7">
        <v>1.0380850157960919E-2</v>
      </c>
      <c r="AC442" s="7">
        <v>-0.52385556795554633</v>
      </c>
      <c r="AD442" s="7">
        <v>1.5150757928870554E-4</v>
      </c>
      <c r="AE442" s="7">
        <v>-0.62335641379693996</v>
      </c>
      <c r="AF442" s="7">
        <v>-0.53932116518799167</v>
      </c>
      <c r="AG442" s="7">
        <v>0.7237786733218563</v>
      </c>
      <c r="AH442" s="7">
        <v>-1.8935449854183126</v>
      </c>
    </row>
    <row r="443" spans="24:34" x14ac:dyDescent="0.25">
      <c r="X443">
        <v>72.7</v>
      </c>
      <c r="Y443" s="7">
        <v>71.6859903783851</v>
      </c>
      <c r="Z443" s="7">
        <v>1.0140096216149033</v>
      </c>
      <c r="AA443" s="7">
        <v>1.0155119494879017</v>
      </c>
      <c r="AB443" s="7">
        <v>1.4793798081358116E-3</v>
      </c>
      <c r="AC443" s="7">
        <v>0.28220548385565947</v>
      </c>
      <c r="AD443" s="7">
        <v>6.2101193322579074E-6</v>
      </c>
      <c r="AE443" s="7">
        <v>-0.62335641379693996</v>
      </c>
      <c r="AF443" s="7">
        <v>-0.53930990219916664</v>
      </c>
      <c r="AG443" s="7">
        <v>0.53123016090547748</v>
      </c>
      <c r="AH443" s="7">
        <v>1.0155119494878964</v>
      </c>
    </row>
    <row r="444" spans="24:34" x14ac:dyDescent="0.25">
      <c r="X444">
        <v>73.599999999999994</v>
      </c>
      <c r="Y444" s="7">
        <v>71.932283516959941</v>
      </c>
      <c r="Z444" s="7">
        <v>1.6677164830400528</v>
      </c>
      <c r="AA444" s="7">
        <v>1.6831206662897671</v>
      </c>
      <c r="AB444" s="7">
        <v>9.1521562049773908E-3</v>
      </c>
      <c r="AC444" s="7">
        <v>0.46592995086752675</v>
      </c>
      <c r="AD444" s="7">
        <v>1.0553684612188594E-4</v>
      </c>
      <c r="AE444" s="7">
        <v>-0.62335641379693996</v>
      </c>
      <c r="AF444" s="7">
        <v>-0.53723510791721762</v>
      </c>
      <c r="AG444" s="7">
        <v>0.68259061733042214</v>
      </c>
      <c r="AH444" s="7">
        <v>1.6831206662897624</v>
      </c>
    </row>
    <row r="445" spans="24:34" x14ac:dyDescent="0.25">
      <c r="X445">
        <v>73.3</v>
      </c>
      <c r="Y445" s="7">
        <v>70.943839818319333</v>
      </c>
      <c r="Z445" s="7">
        <v>2.3561601816806643</v>
      </c>
      <c r="AA445" s="7">
        <v>2.3606508877206949</v>
      </c>
      <c r="AB445" s="7">
        <v>1.9023168836117316E-3</v>
      </c>
      <c r="AC445" s="7">
        <v>0.65587364552537264</v>
      </c>
      <c r="AD445" s="7">
        <v>4.3151567338088917E-5</v>
      </c>
      <c r="AE445" s="7">
        <v>-0.62335641379693996</v>
      </c>
      <c r="AF445" s="7">
        <v>-0.53686636239047725</v>
      </c>
      <c r="AG445" s="7">
        <v>0.80986026296230429</v>
      </c>
      <c r="AH445" s="7">
        <v>2.3606508877206887</v>
      </c>
    </row>
    <row r="446" spans="24:34" x14ac:dyDescent="0.25">
      <c r="X446">
        <v>72.900000000000006</v>
      </c>
      <c r="Y446" s="7">
        <v>69.224600460163003</v>
      </c>
      <c r="Z446" s="7">
        <v>3.6753995398370023</v>
      </c>
      <c r="AA446" s="7">
        <v>3.695679632109929</v>
      </c>
      <c r="AB446" s="7">
        <v>5.4875136082473104E-3</v>
      </c>
      <c r="AC446" s="7">
        <v>1.0249468104699595</v>
      </c>
      <c r="AD446" s="7">
        <v>3.0508048328978834E-4</v>
      </c>
      <c r="AE446" s="7">
        <v>-0.62335641379693996</v>
      </c>
      <c r="AF446" s="7">
        <v>-0.53550072176883701</v>
      </c>
      <c r="AG446" s="7">
        <v>1.0123965677885121</v>
      </c>
      <c r="AH446" s="7">
        <v>3.6956796321099277</v>
      </c>
    </row>
    <row r="447" spans="24:34" x14ac:dyDescent="0.25">
      <c r="X447">
        <v>72.3</v>
      </c>
      <c r="Y447" s="7">
        <v>70.433803394599735</v>
      </c>
      <c r="Z447" s="7">
        <v>1.8661966054002619</v>
      </c>
      <c r="AA447" s="7">
        <v>1.8690470673379167</v>
      </c>
      <c r="AB447" s="7">
        <v>1.5250883658705511E-3</v>
      </c>
      <c r="AC447" s="7">
        <v>0.5193865612747357</v>
      </c>
      <c r="AD447" s="7">
        <v>2.1686310267874136E-5</v>
      </c>
      <c r="AE447" s="7">
        <v>-0.62335641379693996</v>
      </c>
      <c r="AF447" s="7">
        <v>-0.5354957117515512</v>
      </c>
      <c r="AG447" s="7">
        <v>0.72068478634888344</v>
      </c>
      <c r="AH447" s="7">
        <v>1.8690470673379234</v>
      </c>
    </row>
    <row r="448" spans="24:34" x14ac:dyDescent="0.25">
      <c r="X448">
        <v>69.7</v>
      </c>
      <c r="Y448" s="7">
        <v>72.687286249600305</v>
      </c>
      <c r="Z448" s="7">
        <v>-2.9872862496003023</v>
      </c>
      <c r="AA448" s="7">
        <v>-2.9954081351805257</v>
      </c>
      <c r="AB448" s="7">
        <v>2.7114453903070825E-3</v>
      </c>
      <c r="AC448" s="7">
        <v>-0.83189461714908897</v>
      </c>
      <c r="AD448" s="7">
        <v>9.9029150706262035E-5</v>
      </c>
      <c r="AE448" s="7">
        <v>-0.62335641379693996</v>
      </c>
      <c r="AF448" s="7">
        <v>-0.53322448702300296</v>
      </c>
      <c r="AG448" s="7">
        <v>0.91208257145342331</v>
      </c>
      <c r="AH448" s="7">
        <v>-2.9954081351805257</v>
      </c>
    </row>
    <row r="449" spans="24:34" x14ac:dyDescent="0.25">
      <c r="X449">
        <v>69.3</v>
      </c>
      <c r="Y449" s="7">
        <v>69.090654426380226</v>
      </c>
      <c r="Z449" s="7">
        <v>0.20934557361977113</v>
      </c>
      <c r="AA449" s="7">
        <v>0.20979652462888509</v>
      </c>
      <c r="AB449" s="7">
        <v>2.1494684428450751E-3</v>
      </c>
      <c r="AC449" s="7">
        <v>5.8281796198830123E-2</v>
      </c>
      <c r="AD449" s="7">
        <v>3.851038277532613E-7</v>
      </c>
      <c r="AE449" s="7">
        <v>-0.62335641379693996</v>
      </c>
      <c r="AF449" s="7">
        <v>-0.53282936088017241</v>
      </c>
      <c r="AG449" s="7">
        <v>0.24141623018933528</v>
      </c>
      <c r="AH449" s="7">
        <v>0.20979652462887946</v>
      </c>
    </row>
    <row r="450" spans="24:34" x14ac:dyDescent="0.25">
      <c r="X450">
        <v>73</v>
      </c>
      <c r="Y450" s="7">
        <v>72.197670621291763</v>
      </c>
      <c r="Z450" s="7">
        <v>0.80232937870823662</v>
      </c>
      <c r="AA450" s="7">
        <v>0.80504761011492576</v>
      </c>
      <c r="AB450" s="7">
        <v>3.3764852817776353E-3</v>
      </c>
      <c r="AC450" s="7">
        <v>0.2235059153769858</v>
      </c>
      <c r="AD450" s="7">
        <v>8.9075480495055524E-6</v>
      </c>
      <c r="AE450" s="7">
        <v>-0.62335641379693996</v>
      </c>
      <c r="AF450" s="7">
        <v>-0.53175556832364079</v>
      </c>
      <c r="AG450" s="7">
        <v>0.47276412234536769</v>
      </c>
      <c r="AH450" s="7">
        <v>0.80504761011491988</v>
      </c>
    </row>
    <row r="451" spans="24:34" x14ac:dyDescent="0.25">
      <c r="X451">
        <v>71.400000000000006</v>
      </c>
      <c r="Y451" s="7">
        <v>69.228105814518401</v>
      </c>
      <c r="Z451" s="7">
        <v>2.1718941854816052</v>
      </c>
      <c r="AA451" s="7">
        <v>2.1759416540092076</v>
      </c>
      <c r="AB451" s="7">
        <v>1.8600997504434589E-3</v>
      </c>
      <c r="AC451" s="7">
        <v>0.6045675684299423</v>
      </c>
      <c r="AD451" s="7">
        <v>3.5849318904096742E-5</v>
      </c>
      <c r="AE451" s="7">
        <v>-0.62335641379693996</v>
      </c>
      <c r="AF451" s="7">
        <v>-0.53125839738810154</v>
      </c>
      <c r="AG451" s="7">
        <v>0.77753943207398957</v>
      </c>
      <c r="AH451" s="7">
        <v>2.1759416540092071</v>
      </c>
    </row>
    <row r="452" spans="24:34" x14ac:dyDescent="0.25">
      <c r="X452">
        <v>71.2</v>
      </c>
      <c r="Y452" s="7">
        <v>69.03807601231847</v>
      </c>
      <c r="Z452" s="7">
        <v>2.1619239876815328</v>
      </c>
      <c r="AA452" s="7">
        <v>2.1650467839001379</v>
      </c>
      <c r="AB452" s="7">
        <v>1.4423689325427798E-3</v>
      </c>
      <c r="AC452" s="7">
        <v>0.60166637997438366</v>
      </c>
      <c r="AD452" s="7">
        <v>2.752080370823239E-5</v>
      </c>
      <c r="AE452" s="7">
        <v>-0.62335641379693996</v>
      </c>
      <c r="AF452" s="7">
        <v>-0.52999719583868399</v>
      </c>
      <c r="AG452" s="7">
        <v>0.77567156707873708</v>
      </c>
      <c r="AH452" s="7">
        <v>2.1650467839001322</v>
      </c>
    </row>
    <row r="453" spans="24:34" x14ac:dyDescent="0.25">
      <c r="X453">
        <v>72</v>
      </c>
      <c r="Y453" s="7">
        <v>68.992296293966589</v>
      </c>
      <c r="Z453" s="7">
        <v>3.0077037060334106</v>
      </c>
      <c r="AA453" s="7">
        <v>3.0126836357003128</v>
      </c>
      <c r="AB453" s="7">
        <v>1.6529879234233307E-3</v>
      </c>
      <c r="AC453" s="7">
        <v>0.83713631389866427</v>
      </c>
      <c r="AD453" s="7">
        <v>6.10698594070256E-5</v>
      </c>
      <c r="AE453" s="7">
        <v>-0.60317578841021124</v>
      </c>
      <c r="AF453" s="7">
        <v>-0.52890940283609644</v>
      </c>
      <c r="AG453" s="7">
        <v>0.91495153636608773</v>
      </c>
      <c r="AH453" s="7">
        <v>3.0126836357003182</v>
      </c>
    </row>
    <row r="454" spans="24:34" x14ac:dyDescent="0.25">
      <c r="X454">
        <v>76</v>
      </c>
      <c r="Y454" s="7">
        <v>74.555427957662758</v>
      </c>
      <c r="Z454" s="7">
        <v>1.4445720423372421</v>
      </c>
      <c r="AA454" s="7">
        <v>1.4505147056490983</v>
      </c>
      <c r="AB454" s="7">
        <v>4.096934204605638E-3</v>
      </c>
      <c r="AC454" s="7">
        <v>0.4025618011516055</v>
      </c>
      <c r="AD454" s="7">
        <v>3.5087582295559757E-5</v>
      </c>
      <c r="AE454" s="7">
        <v>-0.60317578841021124</v>
      </c>
      <c r="AF454" s="7">
        <v>-0.52786456712378715</v>
      </c>
      <c r="AG454" s="7">
        <v>0.63447758128369325</v>
      </c>
      <c r="AH454" s="7">
        <v>1.4505147056490995</v>
      </c>
    </row>
    <row r="455" spans="24:34" x14ac:dyDescent="0.25">
      <c r="X455">
        <v>76</v>
      </c>
      <c r="Y455" s="7">
        <v>73.631149122620073</v>
      </c>
      <c r="Z455" s="7">
        <v>2.3688508773799271</v>
      </c>
      <c r="AA455" s="7">
        <v>2.3735277642273331</v>
      </c>
      <c r="AB455" s="7">
        <v>1.9704369663964385E-3</v>
      </c>
      <c r="AC455" s="7">
        <v>0.65942880041164964</v>
      </c>
      <c r="AD455" s="7">
        <v>4.5185736096323674E-5</v>
      </c>
      <c r="AE455" s="7">
        <v>-0.60317578841021124</v>
      </c>
      <c r="AF455" s="7">
        <v>-0.52682749442007837</v>
      </c>
      <c r="AG455" s="7">
        <v>0.81205221532340499</v>
      </c>
      <c r="AH455" s="7">
        <v>2.3735277642273287</v>
      </c>
    </row>
    <row r="456" spans="24:34" x14ac:dyDescent="0.25">
      <c r="X456">
        <v>75.5</v>
      </c>
      <c r="Y456" s="7">
        <v>73.326117042622712</v>
      </c>
      <c r="Z456" s="7">
        <v>2.1738829573772875</v>
      </c>
      <c r="AA456" s="7">
        <v>2.1776886085911826</v>
      </c>
      <c r="AB456" s="7">
        <v>1.7475644584269436E-3</v>
      </c>
      <c r="AC456" s="7">
        <v>0.60508705284220077</v>
      </c>
      <c r="AD456" s="7">
        <v>3.3734551829444565E-5</v>
      </c>
      <c r="AE456" s="7">
        <v>-0.60317578841021124</v>
      </c>
      <c r="AF456" s="7">
        <v>-0.52674126588624326</v>
      </c>
      <c r="AG456" s="7">
        <v>0.7778734169787529</v>
      </c>
      <c r="AH456" s="7">
        <v>2.1776886085911826</v>
      </c>
    </row>
    <row r="457" spans="24:34" x14ac:dyDescent="0.25">
      <c r="X457">
        <v>75.3</v>
      </c>
      <c r="Y457" s="7">
        <v>73.221732485180624</v>
      </c>
      <c r="Z457" s="7">
        <v>2.0782675148193732</v>
      </c>
      <c r="AA457" s="7">
        <v>2.0815638789667332</v>
      </c>
      <c r="AB457" s="7">
        <v>1.5835998023754068E-3</v>
      </c>
      <c r="AC457" s="7">
        <v>0.57842557625660718</v>
      </c>
      <c r="AD457" s="7">
        <v>2.7930268298557581E-5</v>
      </c>
      <c r="AE457" s="7">
        <v>-0.60317578841021124</v>
      </c>
      <c r="AF457" s="7">
        <v>-0.52539104060649322</v>
      </c>
      <c r="AG457" s="7">
        <v>0.76054294833139247</v>
      </c>
      <c r="AH457" s="7">
        <v>2.0815638789667368</v>
      </c>
    </row>
    <row r="458" spans="24:34" x14ac:dyDescent="0.25">
      <c r="X458">
        <v>75</v>
      </c>
      <c r="Y458" s="7">
        <v>72.004482180651479</v>
      </c>
      <c r="Z458" s="7">
        <v>2.995517819348521</v>
      </c>
      <c r="AA458" s="7">
        <v>3.0396397519314604</v>
      </c>
      <c r="AB458" s="7">
        <v>1.451551373971088E-2</v>
      </c>
      <c r="AC458" s="7">
        <v>0.83916797813796518</v>
      </c>
      <c r="AD458" s="7">
        <v>5.459172592479516E-4</v>
      </c>
      <c r="AE458" s="7">
        <v>-0.60317578841021124</v>
      </c>
      <c r="AF458" s="7">
        <v>-0.52519721774048678</v>
      </c>
      <c r="AG458" s="7">
        <v>0.9160611213985479</v>
      </c>
      <c r="AH458" s="7">
        <v>3.0396397519314533</v>
      </c>
    </row>
    <row r="459" spans="24:34" x14ac:dyDescent="0.25">
      <c r="X459">
        <v>75.099999999999994</v>
      </c>
      <c r="Y459" s="7">
        <v>71.46119683031695</v>
      </c>
      <c r="Z459" s="7">
        <v>3.6388031696830438</v>
      </c>
      <c r="AA459" s="7">
        <v>3.6631503070841802</v>
      </c>
      <c r="AB459" s="7">
        <v>6.6465024255336702E-3</v>
      </c>
      <c r="AC459" s="7">
        <v>1.0153330976880512</v>
      </c>
      <c r="AD459" s="7">
        <v>3.6303862054691224E-4</v>
      </c>
      <c r="AE459" s="7">
        <v>-0.60317578841021124</v>
      </c>
      <c r="AF459" s="7">
        <v>-0.52385643935361026</v>
      </c>
      <c r="AG459" s="7">
        <v>1.0076373840266404</v>
      </c>
      <c r="AH459" s="7">
        <v>3.6631503070841731</v>
      </c>
    </row>
    <row r="460" spans="24:34" x14ac:dyDescent="0.25">
      <c r="X460">
        <v>74.599999999999994</v>
      </c>
      <c r="Y460" s="7">
        <v>72.735886086627985</v>
      </c>
      <c r="Z460" s="7">
        <v>1.8641139133720088</v>
      </c>
      <c r="AA460" s="7">
        <v>1.867452674854718</v>
      </c>
      <c r="AB460" s="7">
        <v>1.7878693943174206E-3</v>
      </c>
      <c r="AC460" s="7">
        <v>0.51887520515296803</v>
      </c>
      <c r="AD460" s="7">
        <v>2.5379623896871224E-5</v>
      </c>
      <c r="AE460" s="7">
        <v>-0.59046081866695443</v>
      </c>
      <c r="AF460" s="7">
        <v>-0.52385556795554633</v>
      </c>
      <c r="AG460" s="7">
        <v>0.72032992798645268</v>
      </c>
      <c r="AH460" s="7">
        <v>1.8674526748547178</v>
      </c>
    </row>
    <row r="461" spans="24:34" x14ac:dyDescent="0.25">
      <c r="X461">
        <v>74.7</v>
      </c>
      <c r="Y461" s="7">
        <v>74.585358592918851</v>
      </c>
      <c r="Z461" s="7">
        <v>0.11464140708115167</v>
      </c>
      <c r="AA461" s="7">
        <v>0.11495979308851645</v>
      </c>
      <c r="AB461" s="7">
        <v>2.7695422791595464E-3</v>
      </c>
      <c r="AC461" s="7">
        <v>3.192608256306962E-2</v>
      </c>
      <c r="AD461" s="7">
        <v>1.4898760157627195E-7</v>
      </c>
      <c r="AE461" s="7">
        <v>-0.59046081866695443</v>
      </c>
      <c r="AF461" s="7">
        <v>-0.52372383880018225</v>
      </c>
      <c r="AG461" s="7">
        <v>0.17867871323431234</v>
      </c>
      <c r="AH461" s="7">
        <v>0.11495979308851374</v>
      </c>
    </row>
    <row r="462" spans="24:34" x14ac:dyDescent="0.25">
      <c r="X462">
        <v>74.400000000000006</v>
      </c>
      <c r="Y462" s="7">
        <v>72.263396367033124</v>
      </c>
      <c r="Z462" s="7">
        <v>2.1366036329668816</v>
      </c>
      <c r="AA462" s="7">
        <v>2.1406269607442567</v>
      </c>
      <c r="AB462" s="7">
        <v>1.8795090649406274E-3</v>
      </c>
      <c r="AC462" s="7">
        <v>0.59474988743585944</v>
      </c>
      <c r="AD462" s="7">
        <v>3.5057148574915154E-5</v>
      </c>
      <c r="AE462" s="7">
        <v>-0.59046081866695443</v>
      </c>
      <c r="AF462" s="7">
        <v>-0.52283108152250746</v>
      </c>
      <c r="AG462" s="7">
        <v>0.77120029009062196</v>
      </c>
      <c r="AH462" s="7">
        <v>2.1406269607442567</v>
      </c>
    </row>
    <row r="463" spans="24:34" x14ac:dyDescent="0.25">
      <c r="X463">
        <v>74.2</v>
      </c>
      <c r="Y463" s="7">
        <v>72.00446227298491</v>
      </c>
      <c r="Z463" s="7">
        <v>2.1955377270150933</v>
      </c>
      <c r="AA463" s="7">
        <v>2.1993558252433587</v>
      </c>
      <c r="AB463" s="7">
        <v>1.7360075093104635E-3</v>
      </c>
      <c r="AC463" s="7">
        <v>0.61111098833948896</v>
      </c>
      <c r="AD463" s="7">
        <v>3.4181630702427388E-5</v>
      </c>
      <c r="AE463" s="7">
        <v>-0.59046081866695443</v>
      </c>
      <c r="AF463" s="7">
        <v>-0.52105140938028316</v>
      </c>
      <c r="AG463" s="7">
        <v>0.78173588144557427</v>
      </c>
      <c r="AH463" s="7">
        <v>2.1993558252433614</v>
      </c>
    </row>
    <row r="464" spans="24:34" x14ac:dyDescent="0.25">
      <c r="X464">
        <v>74.400000000000006</v>
      </c>
      <c r="Y464" s="7">
        <v>71.251144935174494</v>
      </c>
      <c r="Z464" s="7">
        <v>3.1488550648255114</v>
      </c>
      <c r="AA464" s="7">
        <v>3.1936182570874649</v>
      </c>
      <c r="AB464" s="7">
        <v>1.4016450514276586E-2</v>
      </c>
      <c r="AC464" s="7">
        <v>0.88190078397058103</v>
      </c>
      <c r="AD464" s="7">
        <v>5.8190787608907476E-4</v>
      </c>
      <c r="AE464" s="7">
        <v>-0.59046081866695443</v>
      </c>
      <c r="AF464" s="7">
        <v>-0.52061742430941571</v>
      </c>
      <c r="AG464" s="7">
        <v>0.93909572673427766</v>
      </c>
      <c r="AH464" s="7">
        <v>3.193618257087468</v>
      </c>
    </row>
    <row r="465" spans="24:34" x14ac:dyDescent="0.25">
      <c r="X465">
        <v>74.400000000000006</v>
      </c>
      <c r="Y465" s="7">
        <v>71.710066527100324</v>
      </c>
      <c r="Z465" s="7">
        <v>2.689933472899682</v>
      </c>
      <c r="AA465" s="7">
        <v>2.6948702311316737</v>
      </c>
      <c r="AB465" s="7">
        <v>1.8319094459386684E-3</v>
      </c>
      <c r="AC465" s="7">
        <v>0.74875819705991342</v>
      </c>
      <c r="AD465" s="7">
        <v>5.4153919944718833E-5</v>
      </c>
      <c r="AE465" s="7">
        <v>-0.59046081866695443</v>
      </c>
      <c r="AF465" s="7">
        <v>-0.51747995373396782</v>
      </c>
      <c r="AG465" s="7">
        <v>0.86530815150437213</v>
      </c>
      <c r="AH465" s="7">
        <v>2.694870231131671</v>
      </c>
    </row>
    <row r="466" spans="24:34" x14ac:dyDescent="0.25">
      <c r="X466">
        <v>73.599999999999994</v>
      </c>
      <c r="Y466" s="7">
        <v>71.375638247805057</v>
      </c>
      <c r="Z466" s="7">
        <v>2.2243617521949375</v>
      </c>
      <c r="AA466" s="7">
        <v>2.2281947622587808</v>
      </c>
      <c r="AB466" s="7">
        <v>1.7202311614637289E-3</v>
      </c>
      <c r="AC466" s="7">
        <v>0.61912904110751898</v>
      </c>
      <c r="AD466" s="7">
        <v>3.4765084645287039E-5</v>
      </c>
      <c r="AE466" s="7">
        <v>-0.57963781842623852</v>
      </c>
      <c r="AF466" s="7">
        <v>-0.51657444600337477</v>
      </c>
      <c r="AG466" s="7">
        <v>0.78684753358418746</v>
      </c>
      <c r="AH466" s="7">
        <v>2.2281947622587852</v>
      </c>
    </row>
    <row r="467" spans="24:34" x14ac:dyDescent="0.25">
      <c r="X467">
        <v>73.400000000000006</v>
      </c>
      <c r="Y467" s="7">
        <v>70.535622734034433</v>
      </c>
      <c r="Z467" s="7">
        <v>2.8643772659655724</v>
      </c>
      <c r="AA467" s="7">
        <v>2.9050933303624475</v>
      </c>
      <c r="AB467" s="7">
        <v>1.4015406655384765E-2</v>
      </c>
      <c r="AC467" s="7">
        <v>0.80222657672457864</v>
      </c>
      <c r="AD467" s="7">
        <v>4.8147757495756941E-4</v>
      </c>
      <c r="AE467" s="7">
        <v>-0.57963781842623852</v>
      </c>
      <c r="AF467" s="7">
        <v>-0.51576433211903372</v>
      </c>
      <c r="AG467" s="7">
        <v>0.89567102036661805</v>
      </c>
      <c r="AH467" s="7">
        <v>2.9050933303624484</v>
      </c>
    </row>
    <row r="468" spans="24:34" x14ac:dyDescent="0.25">
      <c r="X468">
        <v>72.8</v>
      </c>
      <c r="Y468" s="7">
        <v>71.086126691067591</v>
      </c>
      <c r="Z468" s="7">
        <v>1.7138733089324063</v>
      </c>
      <c r="AA468" s="7">
        <v>1.7230026586937157</v>
      </c>
      <c r="AB468" s="7">
        <v>5.2985117087600824E-3</v>
      </c>
      <c r="AC468" s="7">
        <v>0.4778969108560519</v>
      </c>
      <c r="AD468" s="7">
        <v>6.4028890466622196E-5</v>
      </c>
      <c r="AE468" s="7">
        <v>-0.57963781842623852</v>
      </c>
      <c r="AF468" s="7">
        <v>-0.51148486585706554</v>
      </c>
      <c r="AG468" s="7">
        <v>0.69130088301408377</v>
      </c>
      <c r="AH468" s="7">
        <v>1.7230026586937197</v>
      </c>
    </row>
    <row r="469" spans="24:34" x14ac:dyDescent="0.25">
      <c r="X469">
        <v>73.3</v>
      </c>
      <c r="Y469" s="7">
        <v>72.446021183718926</v>
      </c>
      <c r="Z469" s="7">
        <v>0.85397881628107086</v>
      </c>
      <c r="AA469" s="7">
        <v>0.85607364146297016</v>
      </c>
      <c r="AB469" s="7">
        <v>2.4470151637011233E-3</v>
      </c>
      <c r="AC469" s="7">
        <v>0.23778311019207232</v>
      </c>
      <c r="AD469" s="7">
        <v>7.2997686077555035E-6</v>
      </c>
      <c r="AE469" s="7">
        <v>-0.57963781842623852</v>
      </c>
      <c r="AF469" s="7">
        <v>-0.50723819597918152</v>
      </c>
      <c r="AG469" s="7">
        <v>0.48763009565865839</v>
      </c>
      <c r="AH469" s="7">
        <v>0.8560736414629756</v>
      </c>
    </row>
    <row r="470" spans="24:34" x14ac:dyDescent="0.25">
      <c r="X470">
        <v>73</v>
      </c>
      <c r="Y470" s="7">
        <v>72.348920118752119</v>
      </c>
      <c r="Z470" s="7">
        <v>0.65107988124788108</v>
      </c>
      <c r="AA470" s="7">
        <v>0.65270223201962096</v>
      </c>
      <c r="AB470" s="7">
        <v>2.4855909665372788E-3</v>
      </c>
      <c r="AC470" s="7">
        <v>0.18129113940366121</v>
      </c>
      <c r="AD470" s="7">
        <v>4.3103252262630858E-6</v>
      </c>
      <c r="AE470" s="7">
        <v>-0.57963781842623852</v>
      </c>
      <c r="AF470" s="7">
        <v>-0.50601393645428716</v>
      </c>
      <c r="AG470" s="7">
        <v>0.42578297218613759</v>
      </c>
      <c r="AH470" s="7">
        <v>0.65270223201962785</v>
      </c>
    </row>
    <row r="471" spans="24:34" x14ac:dyDescent="0.25">
      <c r="X471">
        <v>73</v>
      </c>
      <c r="Y471" s="7">
        <v>72.242979817634051</v>
      </c>
      <c r="Z471" s="7">
        <v>0.75702018236594881</v>
      </c>
      <c r="AA471" s="7">
        <v>0.75877278015795468</v>
      </c>
      <c r="AB471" s="7">
        <v>2.3097794726390283E-3</v>
      </c>
      <c r="AC471" s="7">
        <v>0.21077130875160657</v>
      </c>
      <c r="AD471" s="7">
        <v>5.4130767600018002E-6</v>
      </c>
      <c r="AE471" s="7">
        <v>-0.57067028430202504</v>
      </c>
      <c r="AF471" s="7">
        <v>-0.50201612888831604</v>
      </c>
      <c r="AG471" s="7">
        <v>0.45909836500646195</v>
      </c>
      <c r="AH471" s="7">
        <v>0.75877278015795491</v>
      </c>
    </row>
    <row r="472" spans="24:34" x14ac:dyDescent="0.25">
      <c r="X472">
        <v>72</v>
      </c>
      <c r="Y472" s="7">
        <v>71.050122618241957</v>
      </c>
      <c r="Z472" s="7">
        <v>0.94987738175804282</v>
      </c>
      <c r="AA472" s="7">
        <v>0.96405972382021332</v>
      </c>
      <c r="AB472" s="7">
        <v>1.4711061681912477E-2</v>
      </c>
      <c r="AC472" s="7">
        <v>0.26612620121471331</v>
      </c>
      <c r="AD472" s="7">
        <v>5.5654729704470967E-5</v>
      </c>
      <c r="AE472" s="7">
        <v>-0.57067028430202504</v>
      </c>
      <c r="AF472" s="7">
        <v>-0.50100835493675311</v>
      </c>
      <c r="AG472" s="7">
        <v>0.51587421065092343</v>
      </c>
      <c r="AH472" s="7">
        <v>0.96405972382020944</v>
      </c>
    </row>
    <row r="473" spans="24:34" x14ac:dyDescent="0.25">
      <c r="X473">
        <v>72</v>
      </c>
      <c r="Y473" s="7">
        <v>71.602019290814184</v>
      </c>
      <c r="Z473" s="7">
        <v>0.39798070918581629</v>
      </c>
      <c r="AA473" s="7">
        <v>0.39884760965652788</v>
      </c>
      <c r="AB473" s="7">
        <v>2.1735130152872916E-3</v>
      </c>
      <c r="AC473" s="7">
        <v>0.11079914251731877</v>
      </c>
      <c r="AD473" s="7">
        <v>1.4074287393486487E-6</v>
      </c>
      <c r="AE473" s="7">
        <v>-0.57067028430202504</v>
      </c>
      <c r="AF473" s="7">
        <v>-0.49882295940463117</v>
      </c>
      <c r="AG473" s="7">
        <v>0.33286505151084694</v>
      </c>
      <c r="AH473" s="7">
        <v>0.398847609656521</v>
      </c>
    </row>
    <row r="474" spans="24:34" x14ac:dyDescent="0.25">
      <c r="X474">
        <v>71.400000000000006</v>
      </c>
      <c r="Y474" s="7">
        <v>74.323114900954408</v>
      </c>
      <c r="Z474" s="7">
        <v>-2.9231149009544026</v>
      </c>
      <c r="AA474" s="7">
        <v>-2.9306354994928085</v>
      </c>
      <c r="AB474" s="7">
        <v>2.5662005867680125E-3</v>
      </c>
      <c r="AC474" s="7">
        <v>-0.81396501367622398</v>
      </c>
      <c r="AD474" s="7">
        <v>8.9714862235163573E-5</v>
      </c>
      <c r="AE474" s="7">
        <v>-0.57067028430202504</v>
      </c>
      <c r="AF474" s="7">
        <v>-0.498766031320105</v>
      </c>
      <c r="AG474" s="7">
        <v>0.90220009625150455</v>
      </c>
      <c r="AH474" s="7">
        <v>-2.9306354994928041</v>
      </c>
    </row>
    <row r="475" spans="24:34" x14ac:dyDescent="0.25">
      <c r="X475">
        <v>71.7</v>
      </c>
      <c r="Y475" s="7">
        <v>71.718461794073988</v>
      </c>
      <c r="Z475" s="7">
        <v>-1.8461794073985516E-2</v>
      </c>
      <c r="AA475" s="7">
        <v>-1.851142913974968E-2</v>
      </c>
      <c r="AB475" s="7">
        <v>2.6813200316940363E-3</v>
      </c>
      <c r="AC475" s="7">
        <v>-5.1411327437265938E-3</v>
      </c>
      <c r="AD475" s="7">
        <v>3.7400614101990051E-9</v>
      </c>
      <c r="AE475" s="7">
        <v>-0.57067028430202504</v>
      </c>
      <c r="AF475" s="7">
        <v>-0.49874790182182599</v>
      </c>
      <c r="AG475" s="7">
        <v>7.1701692753564708E-2</v>
      </c>
      <c r="AH475" s="7">
        <v>-1.8511429139753222E-2</v>
      </c>
    </row>
    <row r="476" spans="24:34" x14ac:dyDescent="0.25">
      <c r="X476">
        <v>71.2</v>
      </c>
      <c r="Y476" s="7">
        <v>72.635968518719693</v>
      </c>
      <c r="Z476" s="7">
        <v>-1.4359685187196902</v>
      </c>
      <c r="AA476" s="7">
        <v>-1.4472951561417773</v>
      </c>
      <c r="AB476" s="7">
        <v>7.8260729154107748E-3</v>
      </c>
      <c r="AC476" s="7">
        <v>-0.40091555392878575</v>
      </c>
      <c r="AD476" s="7">
        <v>6.6728027886953586E-5</v>
      </c>
      <c r="AE476" s="7">
        <v>-0.56174840893422073</v>
      </c>
      <c r="AF476" s="7">
        <v>-0.49146906589859535</v>
      </c>
      <c r="AG476" s="7">
        <v>0.63317892726210157</v>
      </c>
      <c r="AH476" s="7">
        <v>-1.4472951561417766</v>
      </c>
    </row>
    <row r="477" spans="24:34" x14ac:dyDescent="0.25">
      <c r="X477">
        <v>75</v>
      </c>
      <c r="Y477" s="7">
        <v>69.500561896789193</v>
      </c>
      <c r="Z477" s="7">
        <v>5.4994381032108066</v>
      </c>
      <c r="AA477" s="7">
        <v>5.5378147420935449</v>
      </c>
      <c r="AB477" s="7">
        <v>6.9299246489839383E-3</v>
      </c>
      <c r="AC477" s="7">
        <v>1.5347239216998678</v>
      </c>
      <c r="AD477" s="7">
        <v>8.6507854516858045E-4</v>
      </c>
      <c r="AE477" s="7">
        <v>-0.56174840893422073</v>
      </c>
      <c r="AF477" s="7">
        <v>-0.48966277267082026</v>
      </c>
      <c r="AG477" s="7">
        <v>1.2388397481917779</v>
      </c>
      <c r="AH477" s="7">
        <v>5.5378147420935475</v>
      </c>
    </row>
    <row r="478" spans="24:34" x14ac:dyDescent="0.25">
      <c r="X478">
        <v>71</v>
      </c>
      <c r="Y478" s="7">
        <v>70.803313704431019</v>
      </c>
      <c r="Z478" s="7">
        <v>0.19668629556898054</v>
      </c>
      <c r="AA478" s="7">
        <v>0.19711667391584342</v>
      </c>
      <c r="AB478" s="7">
        <v>2.1833685518304179E-3</v>
      </c>
      <c r="AC478" s="7">
        <v>5.4758384049553507E-2</v>
      </c>
      <c r="AD478" s="7">
        <v>3.4532176980295561E-7</v>
      </c>
      <c r="AE478" s="7">
        <v>-0.56174840893422073</v>
      </c>
      <c r="AF478" s="7">
        <v>-0.48883242868963805</v>
      </c>
      <c r="AG478" s="7">
        <v>0.23400509406752987</v>
      </c>
      <c r="AH478" s="7">
        <v>0.19711667391584983</v>
      </c>
    </row>
    <row r="479" spans="24:34" x14ac:dyDescent="0.25">
      <c r="X479">
        <v>70</v>
      </c>
      <c r="Y479" s="7">
        <v>69.008866329086459</v>
      </c>
      <c r="Z479" s="7">
        <v>0.99113367091354121</v>
      </c>
      <c r="AA479" s="7">
        <v>1.0046837944145182</v>
      </c>
      <c r="AB479" s="7">
        <v>1.3486953384052676E-2</v>
      </c>
      <c r="AC479" s="7">
        <v>0.27751259946075502</v>
      </c>
      <c r="AD479" s="7">
        <v>5.5414425265109235E-5</v>
      </c>
      <c r="AE479" s="7">
        <v>-0.56174840893422073</v>
      </c>
      <c r="AF479" s="7">
        <v>-0.48814133125453008</v>
      </c>
      <c r="AG479" s="7">
        <v>0.52679464638581419</v>
      </c>
      <c r="AH479" s="7">
        <v>1.004683794414523</v>
      </c>
    </row>
    <row r="480" spans="24:34" x14ac:dyDescent="0.25">
      <c r="X480">
        <v>69.900000000000006</v>
      </c>
      <c r="Y480" s="7">
        <v>73.032490077942612</v>
      </c>
      <c r="Z480" s="7">
        <v>-3.1324900779426059</v>
      </c>
      <c r="AA480" s="7">
        <v>-3.1411371287955347</v>
      </c>
      <c r="AB480" s="7">
        <v>2.7528409293752229E-3</v>
      </c>
      <c r="AC480" s="7">
        <v>-0.87234884810262725</v>
      </c>
      <c r="AD480" s="7">
        <v>1.105617977866643E-4</v>
      </c>
      <c r="AE480" s="7">
        <v>-0.56174840893422073</v>
      </c>
      <c r="AF480" s="7">
        <v>-0.48514801074491309</v>
      </c>
      <c r="AG480" s="7">
        <v>0.93399617135330226</v>
      </c>
      <c r="AH480" s="7">
        <v>-3.1411371287955343</v>
      </c>
    </row>
    <row r="481" spans="24:34" x14ac:dyDescent="0.25">
      <c r="X481">
        <v>73</v>
      </c>
      <c r="Y481" s="7">
        <v>72.456300214140185</v>
      </c>
      <c r="Z481" s="7">
        <v>0.54369978585981471</v>
      </c>
      <c r="AA481" s="7">
        <v>0.5452986037847154</v>
      </c>
      <c r="AB481" s="7">
        <v>2.9320044353791513E-3</v>
      </c>
      <c r="AC481" s="7">
        <v>0.15142537769968076</v>
      </c>
      <c r="AD481" s="7">
        <v>3.5488167715334823E-6</v>
      </c>
      <c r="AE481" s="7">
        <v>-0.55287102664223609</v>
      </c>
      <c r="AF481" s="7">
        <v>-0.48056610957060858</v>
      </c>
      <c r="AG481" s="7">
        <v>0.38913413844030798</v>
      </c>
      <c r="AH481" s="7">
        <v>0.54529860378471751</v>
      </c>
    </row>
    <row r="482" spans="24:34" x14ac:dyDescent="0.25">
      <c r="X482">
        <v>68.900000000000006</v>
      </c>
      <c r="Y482" s="7">
        <v>69.454539579999164</v>
      </c>
      <c r="Z482" s="7">
        <v>-0.55453957999915815</v>
      </c>
      <c r="AA482" s="7">
        <v>-0.55611488830685119</v>
      </c>
      <c r="AB482" s="7">
        <v>2.8327029914359744E-3</v>
      </c>
      <c r="AC482" s="7">
        <v>-0.15443666955143454</v>
      </c>
      <c r="AD482" s="7">
        <v>3.5659912081778889E-6</v>
      </c>
      <c r="AE482" s="7">
        <v>-0.55287102664223609</v>
      </c>
      <c r="AF482" s="7">
        <v>-0.47643916992541907</v>
      </c>
      <c r="AG482" s="7">
        <v>0.39298431209328766</v>
      </c>
      <c r="AH482" s="7">
        <v>-0.55611488830684708</v>
      </c>
    </row>
    <row r="483" spans="24:34" x14ac:dyDescent="0.25">
      <c r="X483">
        <v>69</v>
      </c>
      <c r="Y483" s="7">
        <v>69.032429662115931</v>
      </c>
      <c r="Z483" s="7">
        <v>-3.2429662115930569E-2</v>
      </c>
      <c r="AA483" s="7">
        <v>-3.2526136467993183E-2</v>
      </c>
      <c r="AB483" s="7">
        <v>2.9660563023976411E-3</v>
      </c>
      <c r="AC483" s="7">
        <v>-9.0321126090352217E-3</v>
      </c>
      <c r="AD483" s="7">
        <v>1.2773047666176042E-8</v>
      </c>
      <c r="AE483" s="7">
        <v>-0.55287102664223609</v>
      </c>
      <c r="AF483" s="7">
        <v>-0.47579466828175476</v>
      </c>
      <c r="AG483" s="7">
        <v>9.5037427411705649E-2</v>
      </c>
      <c r="AH483" s="7">
        <v>-3.2526136467994106E-2</v>
      </c>
    </row>
    <row r="484" spans="24:34" x14ac:dyDescent="0.25">
      <c r="X484">
        <v>57.9</v>
      </c>
      <c r="Y484" s="7">
        <v>65.425127731176318</v>
      </c>
      <c r="Z484" s="7">
        <v>-7.5251277311763189</v>
      </c>
      <c r="AA484" s="7">
        <v>-7.645226297423541</v>
      </c>
      <c r="AB484" s="7">
        <v>1.5708961589233968E-2</v>
      </c>
      <c r="AC484" s="7">
        <v>-2.1093760091151355</v>
      </c>
      <c r="AD484" s="7">
        <v>3.7374754647174061E-3</v>
      </c>
      <c r="AE484" s="7">
        <v>-0.55287102664223609</v>
      </c>
      <c r="AF484" s="7">
        <v>-0.47360673991397956</v>
      </c>
      <c r="AG484" s="7">
        <v>1.4523691022309499</v>
      </c>
      <c r="AH484" s="7">
        <v>-7.6452262974235472</v>
      </c>
    </row>
    <row r="485" spans="24:34" x14ac:dyDescent="0.25">
      <c r="X485">
        <v>62.9</v>
      </c>
      <c r="Y485" s="7">
        <v>58.410606954093055</v>
      </c>
      <c r="Z485" s="7">
        <v>4.4893930459069438</v>
      </c>
      <c r="AA485" s="7">
        <v>4.5281505320252009</v>
      </c>
      <c r="AB485" s="7">
        <v>8.5592309363721163E-3</v>
      </c>
      <c r="AC485" s="7">
        <v>1.2538804598248807</v>
      </c>
      <c r="AD485" s="7">
        <v>7.1437564306016713E-4</v>
      </c>
      <c r="AE485" s="7">
        <v>-0.55287102664223609</v>
      </c>
      <c r="AF485" s="7">
        <v>-0.47160105457004381</v>
      </c>
      <c r="AG485" s="7">
        <v>1.1197680384012041</v>
      </c>
      <c r="AH485" s="7">
        <v>4.5281505320252036</v>
      </c>
    </row>
    <row r="486" spans="24:34" x14ac:dyDescent="0.25">
      <c r="X486">
        <v>62.1</v>
      </c>
      <c r="Y486" s="7">
        <v>56.626487696115092</v>
      </c>
      <c r="Z486" s="7">
        <v>5.4735123038849096</v>
      </c>
      <c r="AA486" s="7">
        <v>5.5553990327182774</v>
      </c>
      <c r="AB486" s="7">
        <v>1.47400264771438E-2</v>
      </c>
      <c r="AC486" s="7">
        <v>1.5335310387088927</v>
      </c>
      <c r="AD486" s="7">
        <v>1.8517355484270579E-3</v>
      </c>
      <c r="AE486" s="7">
        <v>-0.55287102664223609</v>
      </c>
      <c r="AF486" s="7">
        <v>-0.47081919531884908</v>
      </c>
      <c r="AG486" s="7">
        <v>1.2383582029077422</v>
      </c>
      <c r="AH486" s="7">
        <v>5.5553990327182756</v>
      </c>
    </row>
    <row r="487" spans="24:34" x14ac:dyDescent="0.25">
      <c r="X487">
        <v>61.4</v>
      </c>
      <c r="Y487" s="7">
        <v>57.781043819375867</v>
      </c>
      <c r="Z487" s="7">
        <v>3.6189561806241315</v>
      </c>
      <c r="AA487" s="7">
        <v>3.6476811547411856</v>
      </c>
      <c r="AB487" s="7">
        <v>7.8748588208486289E-3</v>
      </c>
      <c r="AC487" s="7">
        <v>1.0104201275968969</v>
      </c>
      <c r="AD487" s="7">
        <v>4.2650752512808719E-4</v>
      </c>
      <c r="AE487" s="7">
        <v>-0.55287102664223609</v>
      </c>
      <c r="AF487" s="7">
        <v>-0.47016683664416881</v>
      </c>
      <c r="AG487" s="7">
        <v>1.0051965616718439</v>
      </c>
      <c r="AH487" s="7">
        <v>3.6476811547411883</v>
      </c>
    </row>
    <row r="488" spans="24:34" x14ac:dyDescent="0.25">
      <c r="X488">
        <v>67</v>
      </c>
      <c r="Y488" s="7">
        <v>57.644064579051999</v>
      </c>
      <c r="Z488" s="7">
        <v>9.3559354209480006</v>
      </c>
      <c r="AA488" s="7">
        <v>9.4321142871736825</v>
      </c>
      <c r="AB488" s="7">
        <v>8.0765418978517613E-3</v>
      </c>
      <c r="AC488" s="7">
        <v>2.6124622684307339</v>
      </c>
      <c r="AD488" s="7">
        <v>2.9247836192521403E-3</v>
      </c>
      <c r="AE488" s="7">
        <v>-0.54051528578164909</v>
      </c>
      <c r="AF488" s="7">
        <v>-0.47002183559237776</v>
      </c>
      <c r="AG488" s="7">
        <v>1.6163113154435114</v>
      </c>
      <c r="AH488" s="7">
        <v>9.4321142871736861</v>
      </c>
    </row>
    <row r="489" spans="24:34" x14ac:dyDescent="0.25">
      <c r="X489">
        <v>62</v>
      </c>
      <c r="Y489" s="7">
        <v>57.374078943138727</v>
      </c>
      <c r="Z489" s="7">
        <v>4.625921056861273</v>
      </c>
      <c r="AA489" s="7">
        <v>4.6629122091214725</v>
      </c>
      <c r="AB489" s="7">
        <v>7.9330578405145055E-3</v>
      </c>
      <c r="AC489" s="7">
        <v>1.291604709085163</v>
      </c>
      <c r="AD489" s="7">
        <v>7.021101979540307E-4</v>
      </c>
      <c r="AE489" s="7">
        <v>-0.54051528578164909</v>
      </c>
      <c r="AF489" s="7">
        <v>-0.46904500897628698</v>
      </c>
      <c r="AG489" s="7">
        <v>1.1364878833868679</v>
      </c>
      <c r="AH489" s="7">
        <v>4.6629122091214743</v>
      </c>
    </row>
    <row r="490" spans="24:34" x14ac:dyDescent="0.25">
      <c r="X490">
        <v>59.7</v>
      </c>
      <c r="Y490" s="7">
        <v>57.352531670954285</v>
      </c>
      <c r="Z490" s="7">
        <v>2.3474683290457179</v>
      </c>
      <c r="AA490" s="7">
        <v>2.3668947206509259</v>
      </c>
      <c r="AB490" s="7">
        <v>8.2075435952907727E-3</v>
      </c>
      <c r="AC490" s="7">
        <v>0.65552797941796592</v>
      </c>
      <c r="AD490" s="7">
        <v>1.8716354513410893E-4</v>
      </c>
      <c r="AE490" s="7">
        <v>-0.54051528578164909</v>
      </c>
      <c r="AF490" s="7">
        <v>-0.46894723531655086</v>
      </c>
      <c r="AG490" s="7">
        <v>0.80964682387937881</v>
      </c>
      <c r="AH490" s="7">
        <v>2.3668947206509237</v>
      </c>
    </row>
    <row r="491" spans="24:34" x14ac:dyDescent="0.25">
      <c r="X491">
        <v>59.4</v>
      </c>
      <c r="Y491" s="7">
        <v>58.450134502432576</v>
      </c>
      <c r="Z491" s="7">
        <v>0.94986549756742278</v>
      </c>
      <c r="AA491" s="7">
        <v>0.96752116867632765</v>
      </c>
      <c r="AB491" s="7">
        <v>1.8248356398301614E-2</v>
      </c>
      <c r="AC491" s="7">
        <v>0.26660186681560738</v>
      </c>
      <c r="AD491" s="7">
        <v>6.9533627806749756E-5</v>
      </c>
      <c r="AE491" s="7">
        <v>-0.54051528578164909</v>
      </c>
      <c r="AF491" s="7">
        <v>-0.46810971553752295</v>
      </c>
      <c r="AG491" s="7">
        <v>0.51633503349628274</v>
      </c>
      <c r="AH491" s="7">
        <v>0.96752116867632965</v>
      </c>
    </row>
    <row r="492" spans="24:34" x14ac:dyDescent="0.25">
      <c r="X492">
        <v>59.1</v>
      </c>
      <c r="Y492" s="7">
        <v>52.869891017179079</v>
      </c>
      <c r="Z492" s="7">
        <v>6.2301089828209228</v>
      </c>
      <c r="AA492" s="7">
        <v>6.3175113483098215</v>
      </c>
      <c r="AB492" s="7">
        <v>1.383493604839863E-2</v>
      </c>
      <c r="AC492" s="7">
        <v>1.7447079059850026</v>
      </c>
      <c r="AD492" s="7">
        <v>2.2476019489691542E-3</v>
      </c>
      <c r="AE492" s="7">
        <v>-0.53349185558387491</v>
      </c>
      <c r="AF492" s="7">
        <v>-0.46620079254697061</v>
      </c>
      <c r="AG492" s="7">
        <v>1.3208739175201403</v>
      </c>
      <c r="AH492" s="7">
        <v>6.3175113483098215</v>
      </c>
    </row>
    <row r="493" spans="24:34" x14ac:dyDescent="0.25">
      <c r="X493">
        <v>58.8</v>
      </c>
      <c r="Y493" s="7">
        <v>52.423190609619716</v>
      </c>
      <c r="Z493" s="7">
        <v>6.3768093903802807</v>
      </c>
      <c r="AA493" s="7">
        <v>6.4617648353568171</v>
      </c>
      <c r="AB493" s="7">
        <v>1.3147405877677064E-2</v>
      </c>
      <c r="AC493" s="7">
        <v>1.7851683723764424</v>
      </c>
      <c r="AD493" s="7">
        <v>2.2345627258218066E-3</v>
      </c>
      <c r="AE493" s="7">
        <v>-0.53349185558387491</v>
      </c>
      <c r="AF493" s="7">
        <v>-0.46428879075929619</v>
      </c>
      <c r="AG493" s="7">
        <v>1.3361019318811131</v>
      </c>
      <c r="AH493" s="7">
        <v>6.461764835356818</v>
      </c>
    </row>
    <row r="494" spans="24:34" x14ac:dyDescent="0.25">
      <c r="X494">
        <v>58.5</v>
      </c>
      <c r="Y494" s="7">
        <v>50.971994443195804</v>
      </c>
      <c r="Z494" s="7">
        <v>7.5280055568041959</v>
      </c>
      <c r="AA494" s="7">
        <v>7.730424411327661</v>
      </c>
      <c r="AB494" s="7">
        <v>2.6184701350530516E-2</v>
      </c>
      <c r="AC494" s="7">
        <v>2.1215023943355344</v>
      </c>
      <c r="AD494" s="7">
        <v>6.3694874087574889E-3</v>
      </c>
      <c r="AE494" s="7">
        <v>-0.53349185558387491</v>
      </c>
      <c r="AF494" s="7">
        <v>-0.46423638876866502</v>
      </c>
      <c r="AG494" s="7">
        <v>1.4565378108156117</v>
      </c>
      <c r="AH494" s="7">
        <v>7.7304244113276619</v>
      </c>
    </row>
    <row r="495" spans="24:34" x14ac:dyDescent="0.25">
      <c r="X495">
        <v>77.3</v>
      </c>
      <c r="Y495" s="7">
        <v>79.345362264941613</v>
      </c>
      <c r="Z495" s="7">
        <v>-2.0453622649416161</v>
      </c>
      <c r="AA495" s="7">
        <v>-2.0625560280917909</v>
      </c>
      <c r="AB495" s="7">
        <v>8.3361435597365911E-3</v>
      </c>
      <c r="AC495" s="7">
        <v>-0.57120222281356892</v>
      </c>
      <c r="AD495" s="7">
        <v>1.4435335340135438E-4</v>
      </c>
      <c r="AE495" s="7">
        <v>-0.53349185558387491</v>
      </c>
      <c r="AF495" s="7">
        <v>-0.46350620806653192</v>
      </c>
      <c r="AG495" s="7">
        <v>0.75577921565333417</v>
      </c>
      <c r="AH495" s="7">
        <v>-2.0625560280917892</v>
      </c>
    </row>
    <row r="496" spans="24:34" x14ac:dyDescent="0.25">
      <c r="X496">
        <v>76.900000000000006</v>
      </c>
      <c r="Y496" s="7">
        <v>78.06816837335144</v>
      </c>
      <c r="Z496" s="7">
        <v>-1.1681683733514348</v>
      </c>
      <c r="AA496" s="7">
        <v>-1.1773437325802121</v>
      </c>
      <c r="AB496" s="7">
        <v>7.7932713912395148E-3</v>
      </c>
      <c r="AC496" s="7">
        <v>-0.32614164092214343</v>
      </c>
      <c r="AD496" s="7">
        <v>4.3972032000721123E-5</v>
      </c>
      <c r="AE496" s="7">
        <v>-0.53349185558387491</v>
      </c>
      <c r="AF496" s="7">
        <v>-0.46337847907813451</v>
      </c>
      <c r="AG496" s="7">
        <v>0.57108812010244392</v>
      </c>
      <c r="AH496" s="7">
        <v>-1.1773437325802072</v>
      </c>
    </row>
    <row r="497" spans="24:34" x14ac:dyDescent="0.25">
      <c r="X497">
        <v>76.3</v>
      </c>
      <c r="Y497" s="7">
        <v>78.812541140891</v>
      </c>
      <c r="Z497" s="7">
        <v>-2.5125411408910026</v>
      </c>
      <c r="AA497" s="7">
        <v>-2.5329558464807747</v>
      </c>
      <c r="AB497" s="7">
        <v>8.0596373672043933E-3</v>
      </c>
      <c r="AC497" s="7">
        <v>-0.70157207185898141</v>
      </c>
      <c r="AD497" s="7">
        <v>2.1048488921179592E-4</v>
      </c>
      <c r="AE497" s="7">
        <v>-0.53349185558387491</v>
      </c>
      <c r="AF497" s="7">
        <v>-0.46319635952419019</v>
      </c>
      <c r="AG497" s="7">
        <v>0.83759899227433499</v>
      </c>
      <c r="AH497" s="7">
        <v>-2.5329558464807778</v>
      </c>
    </row>
    <row r="498" spans="24:34" x14ac:dyDescent="0.25">
      <c r="X498">
        <v>76.099999999999994</v>
      </c>
      <c r="Y498" s="7">
        <v>78.426342300982455</v>
      </c>
      <c r="Z498" s="7">
        <v>-2.3263423009824606</v>
      </c>
      <c r="AA498" s="7">
        <v>-2.3451304613704735</v>
      </c>
      <c r="AB498" s="7">
        <v>8.011562980183148E-3</v>
      </c>
      <c r="AC498" s="7">
        <v>-0.64956438445779552</v>
      </c>
      <c r="AD498" s="7">
        <v>1.7935002823893454E-4</v>
      </c>
      <c r="AE498" s="7">
        <v>-0.53349185558387491</v>
      </c>
      <c r="AF498" s="7">
        <v>-0.46284835928286333</v>
      </c>
      <c r="AG498" s="7">
        <v>0.80595557226052816</v>
      </c>
      <c r="AH498" s="7">
        <v>-2.3451304613704762</v>
      </c>
    </row>
    <row r="499" spans="24:34" x14ac:dyDescent="0.25">
      <c r="X499">
        <v>75.599999999999994</v>
      </c>
      <c r="Y499" s="7">
        <v>77.27854233542979</v>
      </c>
      <c r="Z499" s="7">
        <v>-1.6785423354297961</v>
      </c>
      <c r="AA499" s="7">
        <v>-1.687948636127004</v>
      </c>
      <c r="AB499" s="7">
        <v>5.5726225880812098E-3</v>
      </c>
      <c r="AC499" s="7">
        <v>-0.46810971553752295</v>
      </c>
      <c r="AD499" s="7">
        <v>6.462912372973961E-5</v>
      </c>
      <c r="AE499" s="7">
        <v>-0.52126361871264315</v>
      </c>
      <c r="AF499" s="7">
        <v>-0.46086605024638216</v>
      </c>
      <c r="AG499" s="7">
        <v>0.6841854394369431</v>
      </c>
      <c r="AH499" s="7">
        <v>-1.6879486361269984</v>
      </c>
    </row>
    <row r="500" spans="24:34" x14ac:dyDescent="0.25">
      <c r="X500">
        <v>74.900000000000006</v>
      </c>
      <c r="Y500" s="7">
        <v>76.917887529427148</v>
      </c>
      <c r="Z500" s="7">
        <v>-2.0178875294271421</v>
      </c>
      <c r="AA500" s="7">
        <v>-2.0295555861927141</v>
      </c>
      <c r="AB500" s="7">
        <v>5.749069818513741E-3</v>
      </c>
      <c r="AC500" s="7">
        <v>-0.56279579667904311</v>
      </c>
      <c r="AD500" s="7">
        <v>9.6393925434389816E-5</v>
      </c>
      <c r="AE500" s="7">
        <v>-0.52126361871264315</v>
      </c>
      <c r="AF500" s="7">
        <v>-0.45992128691636874</v>
      </c>
      <c r="AG500" s="7">
        <v>0.75019717186819834</v>
      </c>
      <c r="AH500" s="7">
        <v>-2.0295555861927186</v>
      </c>
    </row>
    <row r="501" spans="24:34" x14ac:dyDescent="0.25">
      <c r="X501">
        <v>74.2</v>
      </c>
      <c r="Y501" s="7">
        <v>75.836959114150915</v>
      </c>
      <c r="Z501" s="7">
        <v>-1.6369591141509119</v>
      </c>
      <c r="AA501" s="7">
        <v>-1.6525401226397349</v>
      </c>
      <c r="AB501" s="7">
        <v>9.4285205396015467E-3</v>
      </c>
      <c r="AC501" s="7">
        <v>-0.4574006887888275</v>
      </c>
      <c r="AD501" s="7">
        <v>1.0480880262198773E-4</v>
      </c>
      <c r="AE501" s="7">
        <v>-0.52126361871264315</v>
      </c>
      <c r="AF501" s="7">
        <v>-0.45807584443925109</v>
      </c>
      <c r="AG501" s="7">
        <v>0.67631404597925326</v>
      </c>
      <c r="AH501" s="7">
        <v>-1.6525401226397363</v>
      </c>
    </row>
    <row r="502" spans="24:34" x14ac:dyDescent="0.25">
      <c r="X502">
        <v>73</v>
      </c>
      <c r="Y502" s="7">
        <v>76.062184602244585</v>
      </c>
      <c r="Z502" s="7">
        <v>-3.0621846022445851</v>
      </c>
      <c r="AA502" s="7">
        <v>-3.0926865071517682</v>
      </c>
      <c r="AB502" s="7">
        <v>9.8625919040427647E-3</v>
      </c>
      <c r="AC502" s="7">
        <v>-0.85582609762498307</v>
      </c>
      <c r="AD502" s="7">
        <v>3.8398392624981807E-4</v>
      </c>
      <c r="AE502" s="7">
        <v>-0.52126361871264315</v>
      </c>
      <c r="AF502" s="7">
        <v>-0.45754278583808483</v>
      </c>
      <c r="AG502" s="7">
        <v>0.92510869503263404</v>
      </c>
      <c r="AH502" s="7">
        <v>-3.0926865071517624</v>
      </c>
    </row>
    <row r="503" spans="24:34" x14ac:dyDescent="0.25">
      <c r="X503">
        <v>73</v>
      </c>
      <c r="Y503" s="7">
        <v>75.37385681019218</v>
      </c>
      <c r="Z503" s="7">
        <v>-2.37385681019218</v>
      </c>
      <c r="AA503" s="7">
        <v>-2.4055168021103981</v>
      </c>
      <c r="AB503" s="7">
        <v>1.3161409594163922E-2</v>
      </c>
      <c r="AC503" s="7">
        <v>-0.66455870111768978</v>
      </c>
      <c r="AD503" s="7">
        <v>3.1000548428602304E-4</v>
      </c>
      <c r="AE503" s="7">
        <v>-0.52126361871264315</v>
      </c>
      <c r="AF503" s="7">
        <v>-0.4574006887888275</v>
      </c>
      <c r="AG503" s="7">
        <v>0.81520469890555081</v>
      </c>
      <c r="AH503" s="7">
        <v>-2.4055168021103981</v>
      </c>
    </row>
    <row r="504" spans="24:34" x14ac:dyDescent="0.25">
      <c r="X504">
        <v>72.8</v>
      </c>
      <c r="Y504" s="7">
        <v>74.966814162014416</v>
      </c>
      <c r="Z504" s="7">
        <v>-2.1668141620144183</v>
      </c>
      <c r="AA504" s="7">
        <v>-2.184748084817187</v>
      </c>
      <c r="AB504" s="7">
        <v>8.2086913943971093E-3</v>
      </c>
      <c r="AC504" s="7">
        <v>-0.60508084975728549</v>
      </c>
      <c r="AD504" s="7">
        <v>1.5948757177622268E-4</v>
      </c>
      <c r="AE504" s="7">
        <v>-0.52126361871264315</v>
      </c>
      <c r="AF504" s="7">
        <v>-0.45453383724784496</v>
      </c>
      <c r="AG504" s="7">
        <v>0.77786942976137419</v>
      </c>
      <c r="AH504" s="7">
        <v>-2.1847480848171825</v>
      </c>
    </row>
    <row r="505" spans="24:34" x14ac:dyDescent="0.25">
      <c r="X505">
        <v>72.3</v>
      </c>
      <c r="Y505" s="7">
        <v>75.042173813040336</v>
      </c>
      <c r="Z505" s="7">
        <v>-2.7421738130403384</v>
      </c>
      <c r="AA505" s="7">
        <v>-2.7897024045245331</v>
      </c>
      <c r="AB505" s="7">
        <v>1.7037154718408033E-2</v>
      </c>
      <c r="AC505" s="7">
        <v>-0.76918059581867482</v>
      </c>
      <c r="AD505" s="7">
        <v>5.397131546954479E-4</v>
      </c>
      <c r="AE505" s="7">
        <v>-0.52126361871264315</v>
      </c>
      <c r="AF505" s="7">
        <v>-0.45379405883138146</v>
      </c>
      <c r="AG505" s="7">
        <v>0.87702941559486747</v>
      </c>
      <c r="AH505" s="7">
        <v>-2.789702404524538</v>
      </c>
    </row>
    <row r="506" spans="24:34" x14ac:dyDescent="0.25">
      <c r="X506">
        <v>64.2</v>
      </c>
      <c r="Y506" s="7">
        <v>61.616130501145918</v>
      </c>
      <c r="Z506" s="7">
        <v>2.5838694988540851</v>
      </c>
      <c r="AA506" s="7">
        <v>2.6044489641432023</v>
      </c>
      <c r="AB506" s="7">
        <v>7.9016581136524336E-3</v>
      </c>
      <c r="AC506" s="7">
        <v>0.72143150691079239</v>
      </c>
      <c r="AD506" s="7">
        <v>2.1817255647171377E-4</v>
      </c>
      <c r="AE506" s="7">
        <v>-0.52126361871264315</v>
      </c>
      <c r="AF506" s="7">
        <v>-0.45167313182800556</v>
      </c>
      <c r="AG506" s="7">
        <v>0.84937124210252868</v>
      </c>
      <c r="AH506" s="7">
        <v>2.6044489641432009</v>
      </c>
    </row>
    <row r="507" spans="24:34" x14ac:dyDescent="0.25">
      <c r="X507">
        <v>63.7</v>
      </c>
      <c r="Y507" s="7">
        <v>60.545712517168965</v>
      </c>
      <c r="Z507" s="7">
        <v>3.1542874828310374</v>
      </c>
      <c r="AA507" s="7">
        <v>3.2029999017922179</v>
      </c>
      <c r="AB507" s="7">
        <v>1.5208373541918386E-2</v>
      </c>
      <c r="AC507" s="7">
        <v>0.88395669754727768</v>
      </c>
      <c r="AD507" s="7">
        <v>6.3510686075793474E-4</v>
      </c>
      <c r="AE507" s="7">
        <v>-0.50738317096904828</v>
      </c>
      <c r="AF507" s="7">
        <v>-0.45051851684558691</v>
      </c>
      <c r="AG507" s="7">
        <v>0.94018971359363301</v>
      </c>
      <c r="AH507" s="7">
        <v>3.2029999017922215</v>
      </c>
    </row>
    <row r="508" spans="24:34" x14ac:dyDescent="0.25">
      <c r="X508">
        <v>63.3</v>
      </c>
      <c r="Y508" s="7">
        <v>60.107760681942793</v>
      </c>
      <c r="Z508" s="7">
        <v>3.1922393180572044</v>
      </c>
      <c r="AA508" s="7">
        <v>3.2408986006056182</v>
      </c>
      <c r="AB508" s="7">
        <v>1.5014132975131957E-2</v>
      </c>
      <c r="AC508" s="7">
        <v>0.89450409813942988</v>
      </c>
      <c r="AD508" s="7">
        <v>6.4192062095012187E-4</v>
      </c>
      <c r="AE508" s="7">
        <v>-0.50738317096904828</v>
      </c>
      <c r="AF508" s="7">
        <v>-0.44964640985438886</v>
      </c>
      <c r="AG508" s="7">
        <v>0.94578226782882213</v>
      </c>
      <c r="AH508" s="7">
        <v>3.2408986006056164</v>
      </c>
    </row>
    <row r="509" spans="24:34" x14ac:dyDescent="0.25">
      <c r="X509">
        <v>62.6</v>
      </c>
      <c r="Y509" s="7">
        <v>59.557634117311238</v>
      </c>
      <c r="Z509" s="7">
        <v>3.0423658826887632</v>
      </c>
      <c r="AA509" s="7">
        <v>3.0876109992613294</v>
      </c>
      <c r="AB509" s="7">
        <v>1.4653761948441306E-2</v>
      </c>
      <c r="AC509" s="7">
        <v>0.85235183913481016</v>
      </c>
      <c r="AD509" s="7">
        <v>5.6864925365112155E-4</v>
      </c>
      <c r="AE509" s="7">
        <v>-0.50738317096904828</v>
      </c>
      <c r="AF509" s="7">
        <v>-0.44834537711872874</v>
      </c>
      <c r="AG509" s="7">
        <v>0.92322902853777844</v>
      </c>
      <c r="AH509" s="7">
        <v>3.0876109992613276</v>
      </c>
    </row>
    <row r="510" spans="24:34" x14ac:dyDescent="0.25">
      <c r="X510">
        <v>61.8</v>
      </c>
      <c r="Y510" s="7">
        <v>59.116591742819644</v>
      </c>
      <c r="Z510" s="7">
        <v>2.6834082571803535</v>
      </c>
      <c r="AA510" s="7">
        <v>2.7452660709334182</v>
      </c>
      <c r="AB510" s="7">
        <v>2.2532538615476209E-2</v>
      </c>
      <c r="AC510" s="7">
        <v>0.7548097284559232</v>
      </c>
      <c r="AD510" s="7">
        <v>6.912405257149673E-4</v>
      </c>
      <c r="AE510" s="7">
        <v>-0.50738317096904828</v>
      </c>
      <c r="AF510" s="7">
        <v>-0.44716677939776289</v>
      </c>
      <c r="AG510" s="7">
        <v>0.86879786397983461</v>
      </c>
      <c r="AH510" s="7">
        <v>2.7452660709334173</v>
      </c>
    </row>
    <row r="511" spans="24:34" x14ac:dyDescent="0.25">
      <c r="X511">
        <v>68</v>
      </c>
      <c r="Y511" s="7">
        <v>58.146639250323773</v>
      </c>
      <c r="Z511" s="7">
        <v>9.8533607496762272</v>
      </c>
      <c r="AA511" s="7">
        <v>10.087661385267019</v>
      </c>
      <c r="AB511" s="7">
        <v>2.3226457217624969E-2</v>
      </c>
      <c r="AC511" s="7">
        <v>2.7726134862042606</v>
      </c>
      <c r="AD511" s="7">
        <v>9.6208655403083893E-3</v>
      </c>
      <c r="AE511" s="7">
        <v>-0.50738317096904828</v>
      </c>
      <c r="AF511" s="7">
        <v>-0.4456575522181272</v>
      </c>
      <c r="AG511" s="7">
        <v>1.6651166584369579</v>
      </c>
      <c r="AH511" s="7">
        <v>10.087661385267019</v>
      </c>
    </row>
    <row r="512" spans="24:34" x14ac:dyDescent="0.25">
      <c r="X512">
        <v>59.8</v>
      </c>
      <c r="Y512" s="7">
        <v>56.79087202990592</v>
      </c>
      <c r="Z512" s="7">
        <v>3.0091279700940774</v>
      </c>
      <c r="AA512" s="7">
        <v>3.0829504647050712</v>
      </c>
      <c r="AB512" s="7">
        <v>2.3945404071892967E-2</v>
      </c>
      <c r="AC512" s="7">
        <v>0.8470430704577766</v>
      </c>
      <c r="AD512" s="7">
        <v>9.2641471809834931E-4</v>
      </c>
      <c r="AE512" s="7">
        <v>-0.50738317096904828</v>
      </c>
      <c r="AF512" s="7">
        <v>-0.44536184153736091</v>
      </c>
      <c r="AG512" s="7">
        <v>0.92034942845518009</v>
      </c>
      <c r="AH512" s="7">
        <v>3.0829504647050703</v>
      </c>
    </row>
    <row r="513" spans="24:34" x14ac:dyDescent="0.25">
      <c r="X513">
        <v>58.5</v>
      </c>
      <c r="Y513" s="7">
        <v>58.891431469294808</v>
      </c>
      <c r="Z513" s="7">
        <v>-0.39143146929480821</v>
      </c>
      <c r="AA513" s="7">
        <v>-0.39900274654126378</v>
      </c>
      <c r="AB513" s="7">
        <v>1.8975501577586464E-2</v>
      </c>
      <c r="AC513" s="7">
        <v>-0.10990506396678719</v>
      </c>
      <c r="AD513" s="7">
        <v>1.2296887994678925E-5</v>
      </c>
      <c r="AE513" s="7">
        <v>-0.50738317096904828</v>
      </c>
      <c r="AF513" s="7">
        <v>-0.44006240152794474</v>
      </c>
      <c r="AG513" s="7">
        <v>0.33151932668667627</v>
      </c>
      <c r="AH513" s="7">
        <v>-0.39900274654126328</v>
      </c>
    </row>
    <row r="514" spans="24:34" x14ac:dyDescent="0.25">
      <c r="X514">
        <v>69.7</v>
      </c>
      <c r="Y514" s="7">
        <v>77.290764603584975</v>
      </c>
      <c r="Z514" s="7">
        <v>-7.5907646035849723</v>
      </c>
      <c r="AA514" s="7">
        <v>-7.6423823425864157</v>
      </c>
      <c r="AB514" s="7">
        <v>6.7541424502937548E-3</v>
      </c>
      <c r="AC514" s="7">
        <v>-2.1181613260913394</v>
      </c>
      <c r="AD514" s="7">
        <v>1.6057499650965459E-3</v>
      </c>
      <c r="AE514" s="7">
        <v>-0.50738317096904828</v>
      </c>
      <c r="AF514" s="7">
        <v>-0.43391033492525694</v>
      </c>
      <c r="AG514" s="7">
        <v>1.4553904376803291</v>
      </c>
      <c r="AH514" s="7">
        <v>-7.6423823425864104</v>
      </c>
    </row>
    <row r="515" spans="24:34" x14ac:dyDescent="0.25">
      <c r="X515">
        <v>69.599999999999994</v>
      </c>
      <c r="Y515" s="7">
        <v>74.282328272672274</v>
      </c>
      <c r="Z515" s="7">
        <v>-4.6823282726722795</v>
      </c>
      <c r="AA515" s="7">
        <v>-4.7128936496673219</v>
      </c>
      <c r="AB515" s="7">
        <v>6.485479891360597E-3</v>
      </c>
      <c r="AC515" s="7">
        <v>-1.3064014108906874</v>
      </c>
      <c r="AD515" s="7">
        <v>5.8636437833062412E-4</v>
      </c>
      <c r="AE515" s="7">
        <v>-0.50738317096904828</v>
      </c>
      <c r="AF515" s="7">
        <v>-0.43377304847852194</v>
      </c>
      <c r="AG515" s="7">
        <v>1.142979182177299</v>
      </c>
      <c r="AH515" s="7">
        <v>-4.7128936496673184</v>
      </c>
    </row>
    <row r="516" spans="24:34" x14ac:dyDescent="0.25">
      <c r="X516">
        <v>69.400000000000006</v>
      </c>
      <c r="Y516" s="7">
        <v>72.233678478067503</v>
      </c>
      <c r="Z516" s="7">
        <v>-2.8336784780674975</v>
      </c>
      <c r="AA516" s="7">
        <v>-2.8630778888492898</v>
      </c>
      <c r="AB516" s="7">
        <v>1.0268463493882048E-2</v>
      </c>
      <c r="AC516" s="7">
        <v>-0.79212507109675068</v>
      </c>
      <c r="AD516" s="7">
        <v>3.4262730639996874E-4</v>
      </c>
      <c r="AE516" s="7">
        <v>-0.4918835074548818</v>
      </c>
      <c r="AF516" s="7">
        <v>-0.43357215255303555</v>
      </c>
      <c r="AG516" s="7">
        <v>0.89001408477436506</v>
      </c>
      <c r="AH516" s="7">
        <v>-2.8630778888492872</v>
      </c>
    </row>
    <row r="517" spans="24:34" x14ac:dyDescent="0.25">
      <c r="X517">
        <v>69.2</v>
      </c>
      <c r="Y517" s="7">
        <v>73.782302909473771</v>
      </c>
      <c r="Z517" s="7">
        <v>-4.5823029094737677</v>
      </c>
      <c r="AA517" s="7">
        <v>-4.6095030443712091</v>
      </c>
      <c r="AB517" s="7">
        <v>5.9008822937321095E-3</v>
      </c>
      <c r="AC517" s="7">
        <v>-1.2781176790447006</v>
      </c>
      <c r="AD517" s="7">
        <v>5.1035849331255089E-4</v>
      </c>
      <c r="AE517" s="7">
        <v>-0.4918835074548818</v>
      </c>
      <c r="AF517" s="7">
        <v>-0.42912476187827231</v>
      </c>
      <c r="AG517" s="7">
        <v>1.1305386676468439</v>
      </c>
      <c r="AH517" s="7">
        <v>-4.609503044371202</v>
      </c>
    </row>
    <row r="518" spans="24:34" x14ac:dyDescent="0.25">
      <c r="X518">
        <v>69.099999999999994</v>
      </c>
      <c r="Y518" s="7">
        <v>76.642212518377718</v>
      </c>
      <c r="Z518" s="7">
        <v>-7.542212518377724</v>
      </c>
      <c r="AA518" s="7">
        <v>-7.5785250090637106</v>
      </c>
      <c r="AB518" s="7">
        <v>4.7914984304411757E-3</v>
      </c>
      <c r="AC518" s="7">
        <v>-2.1025368615046625</v>
      </c>
      <c r="AD518" s="7">
        <v>1.120187982115233E-3</v>
      </c>
      <c r="AE518" s="7">
        <v>-0.4918835074548818</v>
      </c>
      <c r="AF518" s="7">
        <v>-0.42749135975805513</v>
      </c>
      <c r="AG518" s="7">
        <v>1.4500127108079648</v>
      </c>
      <c r="AH518" s="7">
        <v>-7.5785250090637115</v>
      </c>
    </row>
    <row r="519" spans="24:34" x14ac:dyDescent="0.25">
      <c r="X519">
        <v>68.900000000000006</v>
      </c>
      <c r="Y519" s="7">
        <v>76.150767558146171</v>
      </c>
      <c r="Z519" s="7">
        <v>-7.2507675581461655</v>
      </c>
      <c r="AA519" s="7">
        <v>-7.2820789539985782</v>
      </c>
      <c r="AB519" s="7">
        <v>4.2997880207292609E-3</v>
      </c>
      <c r="AC519" s="7">
        <v>-2.0207918185359195</v>
      </c>
      <c r="AD519" s="7">
        <v>9.2812825629208875E-4</v>
      </c>
      <c r="AE519" s="7">
        <v>-0.4918835074548818</v>
      </c>
      <c r="AF519" s="7">
        <v>-0.42319797342259291</v>
      </c>
      <c r="AG519" s="7">
        <v>1.4215455738511937</v>
      </c>
      <c r="AH519" s="7">
        <v>-7.2820789539985737</v>
      </c>
    </row>
    <row r="520" spans="24:34" x14ac:dyDescent="0.25">
      <c r="X520">
        <v>68.7</v>
      </c>
      <c r="Y520" s="7">
        <v>75.854420863986334</v>
      </c>
      <c r="Z520" s="7">
        <v>-7.1544208639863314</v>
      </c>
      <c r="AA520" s="7">
        <v>-7.188349110755297</v>
      </c>
      <c r="AB520" s="7">
        <v>4.7198941295444469E-3</v>
      </c>
      <c r="AC520" s="7">
        <v>-1.9943607313416341</v>
      </c>
      <c r="AD520" s="7">
        <v>9.9275197966435923E-4</v>
      </c>
      <c r="AE520" s="7">
        <v>-0.4918835074548818</v>
      </c>
      <c r="AF520" s="7">
        <v>-0.42158033578761578</v>
      </c>
      <c r="AG520" s="7">
        <v>1.4122183723991251</v>
      </c>
      <c r="AH520" s="7">
        <v>-7.1883491107553015</v>
      </c>
    </row>
    <row r="521" spans="24:34" x14ac:dyDescent="0.25">
      <c r="X521">
        <v>68.599999999999994</v>
      </c>
      <c r="Y521" s="7">
        <v>75.583941808097407</v>
      </c>
      <c r="Z521" s="7">
        <v>-6.9839418080974127</v>
      </c>
      <c r="AA521" s="7">
        <v>-7.0151994196768044</v>
      </c>
      <c r="AB521" s="7">
        <v>4.4556982217379866E-3</v>
      </c>
      <c r="AC521" s="7">
        <v>-1.9465797823567685</v>
      </c>
      <c r="AD521" s="7">
        <v>8.9257762101895672E-4</v>
      </c>
      <c r="AE521" s="7">
        <v>-0.48332360885611292</v>
      </c>
      <c r="AF521" s="7">
        <v>-0.41789020104608426</v>
      </c>
      <c r="AG521" s="7">
        <v>1.395198832552826</v>
      </c>
      <c r="AH521" s="7">
        <v>-7.0151994196768035</v>
      </c>
    </row>
    <row r="522" spans="24:34" x14ac:dyDescent="0.25">
      <c r="X522">
        <v>68.5</v>
      </c>
      <c r="Y522" s="7">
        <v>72.330565299907406</v>
      </c>
      <c r="Z522" s="7">
        <v>-3.8305652999074056</v>
      </c>
      <c r="AA522" s="7">
        <v>-3.8466749817206534</v>
      </c>
      <c r="AB522" s="7">
        <v>4.1879498241488124E-3</v>
      </c>
      <c r="AC522" s="7">
        <v>-1.0675201303277413</v>
      </c>
      <c r="AD522" s="7">
        <v>2.5224504164335332E-4</v>
      </c>
      <c r="AE522" s="7">
        <v>-0.48332360885611292</v>
      </c>
      <c r="AF522" s="7">
        <v>-0.41631338122925499</v>
      </c>
      <c r="AG522" s="7">
        <v>1.03320865769105</v>
      </c>
      <c r="AH522" s="7">
        <v>-3.8466749817206605</v>
      </c>
    </row>
    <row r="523" spans="24:34" x14ac:dyDescent="0.25">
      <c r="X523">
        <v>68.3</v>
      </c>
      <c r="Y523" s="7">
        <v>72.156327298396036</v>
      </c>
      <c r="Z523" s="7">
        <v>-3.8563272983960388</v>
      </c>
      <c r="AA523" s="7">
        <v>-3.8725126054426369</v>
      </c>
      <c r="AB523" s="7">
        <v>4.1795363103135849E-3</v>
      </c>
      <c r="AC523" s="7">
        <v>-1.0746950664337371</v>
      </c>
      <c r="AD523" s="7">
        <v>2.5513143125326869E-4</v>
      </c>
      <c r="AE523" s="7">
        <v>-0.48332360885611292</v>
      </c>
      <c r="AF523" s="7">
        <v>-0.41623633725021991</v>
      </c>
      <c r="AG523" s="7">
        <v>1.0366750052131752</v>
      </c>
      <c r="AH523" s="7">
        <v>-3.8725126054426333</v>
      </c>
    </row>
    <row r="524" spans="24:34" x14ac:dyDescent="0.25">
      <c r="X524">
        <v>68.099999999999994</v>
      </c>
      <c r="Y524" s="7">
        <v>71.521319195607092</v>
      </c>
      <c r="Z524" s="7">
        <v>-3.4213191956070972</v>
      </c>
      <c r="AA524" s="7">
        <v>-3.4350272366083203</v>
      </c>
      <c r="AB524" s="7">
        <v>3.9906644276726244E-3</v>
      </c>
      <c r="AC524" s="7">
        <v>-0.95337504802796857</v>
      </c>
      <c r="AD524" s="7">
        <v>1.916707147258932E-4</v>
      </c>
      <c r="AE524" s="7">
        <v>-0.48332360885611292</v>
      </c>
      <c r="AF524" s="7">
        <v>-0.41573645357717853</v>
      </c>
      <c r="AG524" s="7">
        <v>0.97640926256768401</v>
      </c>
      <c r="AH524" s="7">
        <v>-3.4350272366083163</v>
      </c>
    </row>
    <row r="525" spans="24:34" x14ac:dyDescent="0.25">
      <c r="X525">
        <v>68</v>
      </c>
      <c r="Y525" s="7">
        <v>74.710530059496179</v>
      </c>
      <c r="Z525" s="7">
        <v>-6.710530059496179</v>
      </c>
      <c r="AA525" s="7">
        <v>-6.7377253574829439</v>
      </c>
      <c r="AB525" s="7">
        <v>4.0362728582530481E-3</v>
      </c>
      <c r="AC525" s="7">
        <v>-1.8699799799407228</v>
      </c>
      <c r="AD525" s="7">
        <v>7.4585998618804451E-4</v>
      </c>
      <c r="AE525" s="7">
        <v>-0.48332360885611292</v>
      </c>
      <c r="AF525" s="7">
        <v>-0.41322781095874722</v>
      </c>
      <c r="AG525" s="7">
        <v>1.3674721130395029</v>
      </c>
      <c r="AH525" s="7">
        <v>-6.737725357482951</v>
      </c>
    </row>
    <row r="526" spans="24:34" x14ac:dyDescent="0.25">
      <c r="X526">
        <v>67.900000000000006</v>
      </c>
      <c r="Y526" s="7">
        <v>74.614637114471378</v>
      </c>
      <c r="Z526" s="7">
        <v>-6.7146371144713726</v>
      </c>
      <c r="AA526" s="7">
        <v>-6.7408012528321706</v>
      </c>
      <c r="AB526" s="7">
        <v>3.8814582094078864E-3</v>
      </c>
      <c r="AC526" s="7">
        <v>-1.8709790576043557</v>
      </c>
      <c r="AD526" s="7">
        <v>7.179069243177644E-4</v>
      </c>
      <c r="AE526" s="7">
        <v>-0.47479897905845492</v>
      </c>
      <c r="AF526" s="7">
        <v>-0.41120769536895035</v>
      </c>
      <c r="AG526" s="7">
        <v>1.3678373651879654</v>
      </c>
      <c r="AH526" s="7">
        <v>-6.7408012528321652</v>
      </c>
    </row>
    <row r="527" spans="24:34" x14ac:dyDescent="0.25">
      <c r="X527">
        <v>67.8</v>
      </c>
      <c r="Y527" s="7">
        <v>70.93255092782907</v>
      </c>
      <c r="Z527" s="7">
        <v>-3.1325509278290724</v>
      </c>
      <c r="AA527" s="7">
        <v>-3.144456821383244</v>
      </c>
      <c r="AB527" s="7">
        <v>3.786311668588783E-3</v>
      </c>
      <c r="AC527" s="7">
        <v>-0.87281817208811119</v>
      </c>
      <c r="AD527" s="7">
        <v>1.5239047175171205E-4</v>
      </c>
      <c r="AE527" s="7">
        <v>-0.47479897905845492</v>
      </c>
      <c r="AF527" s="7">
        <v>-0.41011748643798468</v>
      </c>
      <c r="AG527" s="7">
        <v>0.93424738270337759</v>
      </c>
      <c r="AH527" s="7">
        <v>-3.1444568213832493</v>
      </c>
    </row>
    <row r="528" spans="24:34" x14ac:dyDescent="0.25">
      <c r="X528">
        <v>67.7</v>
      </c>
      <c r="Y528" s="7">
        <v>68.141609611063799</v>
      </c>
      <c r="Z528" s="7">
        <v>-0.44160961106379659</v>
      </c>
      <c r="AA528" s="7">
        <v>-0.45381441911227682</v>
      </c>
      <c r="AB528" s="7">
        <v>2.689383046125457E-2</v>
      </c>
      <c r="AC528" s="7">
        <v>-0.12449740393192799</v>
      </c>
      <c r="AD528" s="7">
        <v>2.2545476920974492E-5</v>
      </c>
      <c r="AE528" s="7">
        <v>-0.47479897905845492</v>
      </c>
      <c r="AF528" s="7">
        <v>-0.40734214667531904</v>
      </c>
      <c r="AG528" s="7">
        <v>0.35284189650880177</v>
      </c>
      <c r="AH528" s="7">
        <v>-0.45381441911227482</v>
      </c>
    </row>
    <row r="529" spans="24:34" x14ac:dyDescent="0.25">
      <c r="X529">
        <v>82.2</v>
      </c>
      <c r="Y529" s="7">
        <v>82.088198703677676</v>
      </c>
      <c r="Z529" s="7">
        <v>0.11180129632232649</v>
      </c>
      <c r="AA529" s="7">
        <v>0.11301669659314939</v>
      </c>
      <c r="AB529" s="7">
        <v>1.075416560079894E-2</v>
      </c>
      <c r="AC529" s="7">
        <v>3.1260550079240342E-2</v>
      </c>
      <c r="AD529" s="7">
        <v>5.5912913162727562E-7</v>
      </c>
      <c r="AE529" s="7">
        <v>-0.46970075330452549</v>
      </c>
      <c r="AF529" s="7">
        <v>-0.40559720858899212</v>
      </c>
      <c r="AG529" s="7">
        <v>0.17680653290882761</v>
      </c>
      <c r="AH529" s="7">
        <v>0.11301669659314441</v>
      </c>
    </row>
    <row r="530" spans="24:34" x14ac:dyDescent="0.25">
      <c r="X530">
        <v>82</v>
      </c>
      <c r="Y530" s="7">
        <v>82.108054210182743</v>
      </c>
      <c r="Z530" s="7">
        <v>-0.1080542101827433</v>
      </c>
      <c r="AA530" s="7">
        <v>-0.10916325905455437</v>
      </c>
      <c r="AB530" s="7">
        <v>1.0159543434473719E-2</v>
      </c>
      <c r="AC530" s="7">
        <v>-3.0203758205264192E-2</v>
      </c>
      <c r="AD530" s="7">
        <v>4.9280755816617184E-7</v>
      </c>
      <c r="AE530" s="7">
        <v>-0.46970075330452549</v>
      </c>
      <c r="AF530" s="7">
        <v>-0.40091555392878575</v>
      </c>
      <c r="AG530" s="7">
        <v>0.1737922846540208</v>
      </c>
      <c r="AH530" s="7">
        <v>-0.10916325905455677</v>
      </c>
    </row>
    <row r="531" spans="24:34" x14ac:dyDescent="0.25">
      <c r="X531">
        <v>81.5</v>
      </c>
      <c r="Y531" s="7">
        <v>79.150404045284162</v>
      </c>
      <c r="Z531" s="7">
        <v>2.3495959547158378</v>
      </c>
      <c r="AA531" s="7">
        <v>2.3651333555745282</v>
      </c>
      <c r="AB531" s="7">
        <v>6.569355094532753E-3</v>
      </c>
      <c r="AC531" s="7">
        <v>0.65558091362669402</v>
      </c>
      <c r="AD531" s="7">
        <v>1.4958367061018919E-4</v>
      </c>
      <c r="AE531" s="7">
        <v>-0.46970075330452549</v>
      </c>
      <c r="AF531" s="7">
        <v>-0.40074862579903292</v>
      </c>
      <c r="AG531" s="7">
        <v>0.80967951291032059</v>
      </c>
      <c r="AH531" s="7">
        <v>2.3651333555745304</v>
      </c>
    </row>
    <row r="532" spans="24:34" x14ac:dyDescent="0.25">
      <c r="X532">
        <v>81.7</v>
      </c>
      <c r="Y532" s="7">
        <v>77.09126684437696</v>
      </c>
      <c r="Z532" s="7">
        <v>4.6087331556230424</v>
      </c>
      <c r="AA532" s="7">
        <v>4.6832553525372447</v>
      </c>
      <c r="AB532" s="7">
        <v>1.5912477818195964E-2</v>
      </c>
      <c r="AC532" s="7">
        <v>1.2920121343924684</v>
      </c>
      <c r="AD532" s="7">
        <v>1.4206387946280633E-3</v>
      </c>
      <c r="AE532" s="7">
        <v>-0.46970075330452549</v>
      </c>
      <c r="AF532" s="7">
        <v>-0.39979859932248785</v>
      </c>
      <c r="AG532" s="7">
        <v>1.1366671167903417</v>
      </c>
      <c r="AH532" s="7">
        <v>4.6832553525372385</v>
      </c>
    </row>
    <row r="533" spans="24:34" x14ac:dyDescent="0.25">
      <c r="X533">
        <v>81.3</v>
      </c>
      <c r="Y533" s="7">
        <v>76.79298922377842</v>
      </c>
      <c r="Z533" s="7">
        <v>4.507010776221577</v>
      </c>
      <c r="AA533" s="7">
        <v>4.5750617792334083</v>
      </c>
      <c r="AB533" s="7">
        <v>1.4874335319517498E-2</v>
      </c>
      <c r="AC533" s="7">
        <v>1.2628293630646616</v>
      </c>
      <c r="AD533" s="7">
        <v>1.2673065404363174E-3</v>
      </c>
      <c r="AE533" s="7">
        <v>-0.46970075330452549</v>
      </c>
      <c r="AF533" s="7">
        <v>-0.39868012725967222</v>
      </c>
      <c r="AG533" s="7">
        <v>1.1237568077945788</v>
      </c>
      <c r="AH533" s="7">
        <v>4.575061779233403</v>
      </c>
    </row>
    <row r="534" spans="24:34" x14ac:dyDescent="0.25">
      <c r="X534">
        <v>81.099999999999994</v>
      </c>
      <c r="Y534" s="7">
        <v>81.607319835676734</v>
      </c>
      <c r="Z534" s="7">
        <v>-0.50731983567673922</v>
      </c>
      <c r="AA534" s="7">
        <v>-0.51303409056768601</v>
      </c>
      <c r="AB534" s="7">
        <v>1.1138158255000615E-2</v>
      </c>
      <c r="AC534" s="7">
        <v>-0.14187828350052506</v>
      </c>
      <c r="AD534" s="7">
        <v>1.1933175169135211E-5</v>
      </c>
      <c r="AE534" s="7">
        <v>-0.46123068213767926</v>
      </c>
      <c r="AF534" s="7">
        <v>-0.39774475641614687</v>
      </c>
      <c r="AG534" s="7">
        <v>0.37666733797944979</v>
      </c>
      <c r="AH534" s="7">
        <v>-0.51303409056769256</v>
      </c>
    </row>
    <row r="535" spans="24:34" x14ac:dyDescent="0.25">
      <c r="X535">
        <v>89</v>
      </c>
      <c r="Y535" s="7">
        <v>81.179511314841406</v>
      </c>
      <c r="Z535" s="7">
        <v>7.820488685158594</v>
      </c>
      <c r="AA535" s="7">
        <v>7.9399087420263186</v>
      </c>
      <c r="AB535" s="7">
        <v>1.5040482296179034E-2</v>
      </c>
      <c r="AC535" s="7">
        <v>2.1914249061060458</v>
      </c>
      <c r="AD535" s="7">
        <v>3.8596059487865948E-3</v>
      </c>
      <c r="AE535" s="7">
        <v>-0.46123068213767926</v>
      </c>
      <c r="AF535" s="7">
        <v>-0.39717670232623309</v>
      </c>
      <c r="AG535" s="7">
        <v>1.4803462115687822</v>
      </c>
      <c r="AH535" s="7">
        <v>7.9399087420263177</v>
      </c>
    </row>
    <row r="536" spans="24:34" x14ac:dyDescent="0.25">
      <c r="X536">
        <v>89</v>
      </c>
      <c r="Y536" s="7">
        <v>77.87852148165527</v>
      </c>
      <c r="Z536" s="7">
        <v>11.12147851834473</v>
      </c>
      <c r="AA536" s="7">
        <v>11.252228062072604</v>
      </c>
      <c r="AB536" s="7">
        <v>1.1619880347837865E-2</v>
      </c>
      <c r="AC536" s="7">
        <v>3.111017244322241</v>
      </c>
      <c r="AD536" s="7">
        <v>5.9886494285881827E-3</v>
      </c>
      <c r="AE536" s="7">
        <v>-0.46123068213767926</v>
      </c>
      <c r="AF536" s="7">
        <v>-0.39264805251702878</v>
      </c>
      <c r="AG536" s="7">
        <v>1.7638075984421433</v>
      </c>
      <c r="AH536" s="7">
        <v>11.252228062072598</v>
      </c>
    </row>
    <row r="537" spans="24:34" x14ac:dyDescent="0.25">
      <c r="X537">
        <v>86</v>
      </c>
      <c r="Y537" s="7">
        <v>80.319196899863599</v>
      </c>
      <c r="Z537" s="7">
        <v>5.6808031001364014</v>
      </c>
      <c r="AA537" s="7">
        <v>5.7613028029312403</v>
      </c>
      <c r="AB537" s="7">
        <v>1.3972482535352214E-2</v>
      </c>
      <c r="AC537" s="7">
        <v>1.5909887577594832</v>
      </c>
      <c r="AD537" s="7">
        <v>1.8878399011740274E-3</v>
      </c>
      <c r="AE537" s="7">
        <v>-0.45616451589519369</v>
      </c>
      <c r="AF537" s="7">
        <v>-0.39263009210644328</v>
      </c>
      <c r="AG537" s="7">
        <v>1.2613440283124517</v>
      </c>
      <c r="AH537" s="7">
        <v>5.7613028029312341</v>
      </c>
    </row>
    <row r="538" spans="24:34" x14ac:dyDescent="0.25">
      <c r="X538">
        <v>81</v>
      </c>
      <c r="Y538" s="7">
        <v>79.564186297579511</v>
      </c>
      <c r="Z538" s="7">
        <v>1.4358137024204893</v>
      </c>
      <c r="AA538" s="7">
        <v>1.4560286267576288</v>
      </c>
      <c r="AB538" s="7">
        <v>1.3883603636393824E-2</v>
      </c>
      <c r="AC538" s="7">
        <v>0.40210168722621592</v>
      </c>
      <c r="AD538" s="7">
        <v>1.1980976501939404E-4</v>
      </c>
      <c r="AE538" s="7">
        <v>-0.45616451589519369</v>
      </c>
      <c r="AF538" s="7">
        <v>-0.38732606918134682</v>
      </c>
      <c r="AG538" s="7">
        <v>0.634114884879874</v>
      </c>
      <c r="AH538" s="7">
        <v>1.4560286267576352</v>
      </c>
    </row>
    <row r="539" spans="24:34" x14ac:dyDescent="0.25">
      <c r="X539">
        <v>82</v>
      </c>
      <c r="Y539" s="7">
        <v>79.376899989603402</v>
      </c>
      <c r="Z539" s="7">
        <v>2.6231000103965982</v>
      </c>
      <c r="AA539" s="7">
        <v>2.6596351420724744</v>
      </c>
      <c r="AB539" s="7">
        <v>1.3736896124559573E-2</v>
      </c>
      <c r="AC539" s="7">
        <v>0.73454828264296435</v>
      </c>
      <c r="AD539" s="7">
        <v>3.9553318117624864E-4</v>
      </c>
      <c r="AE539" s="7">
        <v>-0.45616451589519369</v>
      </c>
      <c r="AF539" s="7">
        <v>-0.38702173209259888</v>
      </c>
      <c r="AG539" s="7">
        <v>0.85705792257172697</v>
      </c>
      <c r="AH539" s="7">
        <v>2.6596351420724758</v>
      </c>
    </row>
    <row r="540" spans="24:34" x14ac:dyDescent="0.25">
      <c r="X540">
        <v>79.3</v>
      </c>
      <c r="Y540" s="7">
        <v>78.782032975914973</v>
      </c>
      <c r="Z540" s="7">
        <v>0.51796702408502426</v>
      </c>
      <c r="AA540" s="7">
        <v>0.52555054289260283</v>
      </c>
      <c r="AB540" s="7">
        <v>1.4429666014310951E-2</v>
      </c>
      <c r="AC540" s="7">
        <v>0.14509758767560693</v>
      </c>
      <c r="AD540" s="7">
        <v>1.6223159567086063E-5</v>
      </c>
      <c r="AE540" s="7">
        <v>-0.45616451589519369</v>
      </c>
      <c r="AF540" s="7">
        <v>-0.38684042623294579</v>
      </c>
      <c r="AG540" s="7">
        <v>0.38091677263623736</v>
      </c>
      <c r="AH540" s="7">
        <v>0.52555054289260439</v>
      </c>
    </row>
    <row r="541" spans="24:34" x14ac:dyDescent="0.25">
      <c r="X541">
        <v>79.2</v>
      </c>
      <c r="Y541" s="7">
        <v>79.914765853662828</v>
      </c>
      <c r="Z541" s="7">
        <v>-0.71476585366282563</v>
      </c>
      <c r="AA541" s="7">
        <v>-0.72502815954028677</v>
      </c>
      <c r="AB541" s="7">
        <v>1.4154354892869783E-2</v>
      </c>
      <c r="AC541" s="7">
        <v>-0.20019868822505826</v>
      </c>
      <c r="AD541" s="7">
        <v>3.0286564463300145E-5</v>
      </c>
      <c r="AE541" s="7">
        <v>-0.45616451589519369</v>
      </c>
      <c r="AF541" s="7">
        <v>-0.38657691894758794</v>
      </c>
      <c r="AG541" s="7">
        <v>0.44743568054532518</v>
      </c>
      <c r="AH541" s="7">
        <v>-0.72502815954028299</v>
      </c>
    </row>
    <row r="542" spans="24:34" x14ac:dyDescent="0.25">
      <c r="X542">
        <v>79</v>
      </c>
      <c r="Y542" s="7">
        <v>80.486252337161346</v>
      </c>
      <c r="Z542" s="7">
        <v>-1.4862523371613463</v>
      </c>
      <c r="AA542" s="7">
        <v>-1.5036261840854195</v>
      </c>
      <c r="AB542" s="7">
        <v>1.1554631801418018E-2</v>
      </c>
      <c r="AC542" s="7">
        <v>-0.41573645357717853</v>
      </c>
      <c r="AD542" s="7">
        <v>1.0633740387748386E-4</v>
      </c>
      <c r="AE542" s="7">
        <v>-0.44774677320100181</v>
      </c>
      <c r="AF542" s="7">
        <v>-0.38352545695072709</v>
      </c>
      <c r="AG542" s="7">
        <v>0.64477628180414526</v>
      </c>
      <c r="AH542" s="7">
        <v>-1.5036261840854246</v>
      </c>
    </row>
    <row r="543" spans="24:34" x14ac:dyDescent="0.25">
      <c r="X543">
        <v>78.8</v>
      </c>
      <c r="Y543" s="7">
        <v>80.455774544228007</v>
      </c>
      <c r="Z543" s="7">
        <v>-1.6557745442280094</v>
      </c>
      <c r="AA543" s="7">
        <v>-1.6754261506511625</v>
      </c>
      <c r="AB543" s="7">
        <v>1.1729318188997081E-2</v>
      </c>
      <c r="AC543" s="7">
        <v>-0.46319635952419019</v>
      </c>
      <c r="AD543" s="7">
        <v>1.3402120857613595E-4</v>
      </c>
      <c r="AE543" s="7">
        <v>-0.44774677320100181</v>
      </c>
      <c r="AF543" s="7">
        <v>-0.38266599953113684</v>
      </c>
      <c r="AG543" s="7">
        <v>0.6805853065738271</v>
      </c>
      <c r="AH543" s="7">
        <v>-1.6754261506511634</v>
      </c>
    </row>
    <row r="544" spans="24:34" x14ac:dyDescent="0.25">
      <c r="X544">
        <v>65.5</v>
      </c>
      <c r="Y544" s="7">
        <v>67.953864160231404</v>
      </c>
      <c r="Z544" s="7">
        <v>-2.4538641602314044</v>
      </c>
      <c r="AA544" s="7">
        <v>-2.4954536389101065</v>
      </c>
      <c r="AB544" s="7">
        <v>1.6666099514023799E-2</v>
      </c>
      <c r="AC544" s="7">
        <v>-0.68817977272493014</v>
      </c>
      <c r="AD544" s="7">
        <v>4.2245763651134824E-4</v>
      </c>
      <c r="AE544" s="7">
        <v>-0.44438857281516719</v>
      </c>
      <c r="AF544" s="7">
        <v>-0.38206194002394422</v>
      </c>
      <c r="AG544" s="7">
        <v>0.82956601468775837</v>
      </c>
      <c r="AH544" s="7">
        <v>-2.4954536389101132</v>
      </c>
    </row>
    <row r="545" spans="24:34" x14ac:dyDescent="0.25">
      <c r="X545">
        <v>64.599999999999994</v>
      </c>
      <c r="Y545" s="7">
        <v>67.107181968436791</v>
      </c>
      <c r="Z545" s="7">
        <v>-2.5071819684367966</v>
      </c>
      <c r="AA545" s="7">
        <v>-2.5233613859013957</v>
      </c>
      <c r="AB545" s="7">
        <v>6.4118510947330544E-3</v>
      </c>
      <c r="AC545" s="7">
        <v>-0.69949488981508934</v>
      </c>
      <c r="AD545" s="7">
        <v>1.661852659428506E-4</v>
      </c>
      <c r="AE545" s="7">
        <v>-0.44438857281516719</v>
      </c>
      <c r="AF545" s="7">
        <v>-0.37796846474950124</v>
      </c>
      <c r="AG545" s="7">
        <v>0.83635811098780488</v>
      </c>
      <c r="AH545" s="7">
        <v>-2.5233613859013957</v>
      </c>
    </row>
    <row r="546" spans="24:34" x14ac:dyDescent="0.25">
      <c r="X546">
        <v>63.5</v>
      </c>
      <c r="Y546" s="7">
        <v>65.808485078097107</v>
      </c>
      <c r="Z546" s="7">
        <v>-2.3084850780971067</v>
      </c>
      <c r="AA546" s="7">
        <v>-2.34648357396172</v>
      </c>
      <c r="AB546" s="7">
        <v>1.6193804331843101E-2</v>
      </c>
      <c r="AC546" s="7">
        <v>-0.64725317098580093</v>
      </c>
      <c r="AD546" s="7">
        <v>3.6293939151789379E-4</v>
      </c>
      <c r="AE546" s="7">
        <v>-0.44438857281516719</v>
      </c>
      <c r="AF546" s="7">
        <v>-0.37763383387733407</v>
      </c>
      <c r="AG546" s="7">
        <v>0.80452046026549318</v>
      </c>
      <c r="AH546" s="7">
        <v>-2.3464835739617267</v>
      </c>
    </row>
    <row r="547" spans="24:34" x14ac:dyDescent="0.25">
      <c r="X547">
        <v>62.8</v>
      </c>
      <c r="Y547" s="7">
        <v>65.100813122797788</v>
      </c>
      <c r="Z547" s="7">
        <v>-2.3008131227977913</v>
      </c>
      <c r="AA547" s="7">
        <v>-2.3109592380857436</v>
      </c>
      <c r="AB547" s="7">
        <v>4.3904345523452471E-3</v>
      </c>
      <c r="AC547" s="7">
        <v>-0.64126672805389029</v>
      </c>
      <c r="AD547" s="7">
        <v>9.5442599772041641E-5</v>
      </c>
      <c r="AE547" s="7">
        <v>-0.44438857281516719</v>
      </c>
      <c r="AF547" s="7">
        <v>-0.3774936622094146</v>
      </c>
      <c r="AG547" s="7">
        <v>0.80079131367285095</v>
      </c>
      <c r="AH547" s="7">
        <v>-2.3109592380857444</v>
      </c>
    </row>
    <row r="548" spans="24:34" x14ac:dyDescent="0.25">
      <c r="X548">
        <v>62.3</v>
      </c>
      <c r="Y548" s="7">
        <v>64.515149778963632</v>
      </c>
      <c r="Z548" s="7">
        <v>-2.2151497789636352</v>
      </c>
      <c r="AA548" s="7">
        <v>-2.2308902074888266</v>
      </c>
      <c r="AB548" s="7">
        <v>7.0556715307400712E-3</v>
      </c>
      <c r="AC548" s="7">
        <v>-0.61821927102813745</v>
      </c>
      <c r="AD548" s="7">
        <v>1.4293708840423824E-4</v>
      </c>
      <c r="AE548" s="7">
        <v>-0.44438857281516719</v>
      </c>
      <c r="AF548" s="7">
        <v>-0.37716363083391435</v>
      </c>
      <c r="AG548" s="7">
        <v>0.78626921027605901</v>
      </c>
      <c r="AH548" s="7">
        <v>-2.2308902074888208</v>
      </c>
    </row>
    <row r="549" spans="24:34" x14ac:dyDescent="0.25">
      <c r="X549">
        <v>61.7</v>
      </c>
      <c r="Y549" s="7">
        <v>68.304304757720885</v>
      </c>
      <c r="Z549" s="7">
        <v>-6.6043047577208824</v>
      </c>
      <c r="AA549" s="7">
        <v>-6.6536500313226128</v>
      </c>
      <c r="AB549" s="7">
        <v>7.4162712750795766E-3</v>
      </c>
      <c r="AC549" s="7">
        <v>-1.8435096771059469</v>
      </c>
      <c r="AD549" s="7">
        <v>1.3364591786444813E-3</v>
      </c>
      <c r="AE549" s="7">
        <v>-0.44438857281516719</v>
      </c>
      <c r="AF549" s="7">
        <v>-0.37422541588170716</v>
      </c>
      <c r="AG549" s="7">
        <v>1.3577590644536117</v>
      </c>
      <c r="AH549" s="7">
        <v>-6.6536500313226128</v>
      </c>
    </row>
    <row r="550" spans="24:34" x14ac:dyDescent="0.25">
      <c r="X550">
        <v>61.6</v>
      </c>
      <c r="Y550" s="7">
        <v>63.388719895552171</v>
      </c>
      <c r="Z550" s="7">
        <v>-1.7887198955521697</v>
      </c>
      <c r="AA550" s="7">
        <v>-1.798109113503692</v>
      </c>
      <c r="AB550" s="7">
        <v>5.221717570424173E-3</v>
      </c>
      <c r="AC550" s="7">
        <v>-0.49874790182182599</v>
      </c>
      <c r="AD550" s="7">
        <v>6.872197706543806E-5</v>
      </c>
      <c r="AE550" s="7">
        <v>-0.44438857281516719</v>
      </c>
      <c r="AF550" s="7">
        <v>-0.37299876493496614</v>
      </c>
      <c r="AG550" s="7">
        <v>0.7062208590956699</v>
      </c>
      <c r="AH550" s="7">
        <v>-1.798109113503692</v>
      </c>
    </row>
    <row r="551" spans="24:34" x14ac:dyDescent="0.25">
      <c r="X551">
        <v>61.6</v>
      </c>
      <c r="Y551" s="7">
        <v>63.264772696946366</v>
      </c>
      <c r="Z551" s="7">
        <v>-1.6647726969463648</v>
      </c>
      <c r="AA551" s="7">
        <v>-1.6742398287912508</v>
      </c>
      <c r="AB551" s="7">
        <v>5.6545852524112934E-3</v>
      </c>
      <c r="AC551" s="7">
        <v>-0.46428879075929619</v>
      </c>
      <c r="AD551" s="7">
        <v>6.4518799401226185E-5</v>
      </c>
      <c r="AE551" s="7">
        <v>-0.43267393579163727</v>
      </c>
      <c r="AF551" s="7">
        <v>-0.37267821918824917</v>
      </c>
      <c r="AG551" s="7">
        <v>0.6813874013799317</v>
      </c>
      <c r="AH551" s="7">
        <v>-1.6742398287912472</v>
      </c>
    </row>
    <row r="552" spans="24:34" x14ac:dyDescent="0.25">
      <c r="X552">
        <v>61.4</v>
      </c>
      <c r="Y552" s="7">
        <v>62.098381649713417</v>
      </c>
      <c r="Z552" s="7">
        <v>-0.69838164971341854</v>
      </c>
      <c r="AA552" s="7">
        <v>-0.70409607075012559</v>
      </c>
      <c r="AB552" s="7">
        <v>8.1159677977177738E-3</v>
      </c>
      <c r="AC552" s="7">
        <v>-0.19501331367430347</v>
      </c>
      <c r="AD552" s="7">
        <v>1.6377753836103972E-5</v>
      </c>
      <c r="AE552" s="7">
        <v>-0.43267393579163727</v>
      </c>
      <c r="AF552" s="7">
        <v>-0.37148447246541039</v>
      </c>
      <c r="AG552" s="7">
        <v>0.44160311782674661</v>
      </c>
      <c r="AH552" s="7">
        <v>-0.70409607075012615</v>
      </c>
    </row>
    <row r="553" spans="24:34" x14ac:dyDescent="0.25">
      <c r="X553">
        <v>65</v>
      </c>
      <c r="Y553" s="7">
        <v>65.598273108352274</v>
      </c>
      <c r="Z553" s="7">
        <v>-0.59827310835227365</v>
      </c>
      <c r="AA553" s="7">
        <v>-0.60787886121185863</v>
      </c>
      <c r="AB553" s="7">
        <v>1.5802084054103271E-2</v>
      </c>
      <c r="AC553" s="7">
        <v>-0.16771046130257192</v>
      </c>
      <c r="AD553" s="7">
        <v>2.3768328027291365E-5</v>
      </c>
      <c r="AE553" s="7">
        <v>-0.43267393579163727</v>
      </c>
      <c r="AF553" s="7">
        <v>-0.37120591959556004</v>
      </c>
      <c r="AG553" s="7">
        <v>0.40952467728156738</v>
      </c>
      <c r="AH553" s="7">
        <v>-0.60787886121185597</v>
      </c>
    </row>
    <row r="554" spans="24:34" x14ac:dyDescent="0.25">
      <c r="X554">
        <v>74.5</v>
      </c>
      <c r="Y554" s="7">
        <v>74.040081647550863</v>
      </c>
      <c r="Z554" s="7">
        <v>0.45991835244913659</v>
      </c>
      <c r="AA554" s="7">
        <v>0.46075186577829186</v>
      </c>
      <c r="AB554" s="7">
        <v>1.8090286574292611E-3</v>
      </c>
      <c r="AC554" s="7">
        <v>0.12801940753548446</v>
      </c>
      <c r="AD554" s="7">
        <v>1.5632550286398163E-6</v>
      </c>
      <c r="AE554" s="7">
        <v>-0.43267393579163727</v>
      </c>
      <c r="AF554" s="7">
        <v>-0.36890607921964497</v>
      </c>
      <c r="AG554" s="7">
        <v>0.35779799822733005</v>
      </c>
      <c r="AH554" s="7">
        <v>0.46075186577829352</v>
      </c>
    </row>
    <row r="555" spans="24:34" x14ac:dyDescent="0.25">
      <c r="X555">
        <v>74.5</v>
      </c>
      <c r="Y555" s="7">
        <v>73.884708515685787</v>
      </c>
      <c r="Z555" s="7">
        <v>0.61529148431421277</v>
      </c>
      <c r="AA555" s="7">
        <v>0.61667482624608283</v>
      </c>
      <c r="AB555" s="7">
        <v>2.2432275049991761E-3</v>
      </c>
      <c r="AC555" s="7">
        <v>0.17130516363601478</v>
      </c>
      <c r="AD555" s="7">
        <v>3.4724495455851808E-6</v>
      </c>
      <c r="AE555" s="7">
        <v>-0.42600652312983872</v>
      </c>
      <c r="AF555" s="7">
        <v>-0.35893250593320331</v>
      </c>
      <c r="AG555" s="7">
        <v>0.41389027970709191</v>
      </c>
      <c r="AH555" s="7">
        <v>0.6166748262460886</v>
      </c>
    </row>
    <row r="556" spans="24:34" x14ac:dyDescent="0.25">
      <c r="X556">
        <v>74.2</v>
      </c>
      <c r="Y556" s="7">
        <v>75.719124947757734</v>
      </c>
      <c r="Z556" s="7">
        <v>-1.5191249477577315</v>
      </c>
      <c r="AA556" s="7">
        <v>-1.5243681957141035</v>
      </c>
      <c r="AB556" s="7">
        <v>3.4396204087179891E-3</v>
      </c>
      <c r="AC556" s="7">
        <v>-0.42319797342259291</v>
      </c>
      <c r="AD556" s="7">
        <v>3.2534224409603534E-5</v>
      </c>
      <c r="AE556" s="7">
        <v>-0.42600652312983872</v>
      </c>
      <c r="AF556" s="7">
        <v>-0.35760483529214049</v>
      </c>
      <c r="AG556" s="7">
        <v>0.65053668107385987</v>
      </c>
      <c r="AH556" s="7">
        <v>-1.5243681957141104</v>
      </c>
    </row>
    <row r="557" spans="24:34" x14ac:dyDescent="0.25">
      <c r="X557">
        <v>73.900000000000006</v>
      </c>
      <c r="Y557" s="7">
        <v>73.66731689294167</v>
      </c>
      <c r="Z557" s="7">
        <v>0.23268310705833528</v>
      </c>
      <c r="AA557" s="7">
        <v>0.23340814179307756</v>
      </c>
      <c r="AB557" s="7">
        <v>3.1062958179874042E-3</v>
      </c>
      <c r="AC557" s="7">
        <v>6.481004448125903E-2</v>
      </c>
      <c r="AD557" s="7">
        <v>6.8885052991110685E-7</v>
      </c>
      <c r="AE557" s="7">
        <v>-0.42600652312983872</v>
      </c>
      <c r="AF557" s="7">
        <v>-0.3571745764493795</v>
      </c>
      <c r="AG557" s="7">
        <v>0.25457816968714941</v>
      </c>
      <c r="AH557" s="7">
        <v>0.23340814179307132</v>
      </c>
    </row>
    <row r="558" spans="24:34" x14ac:dyDescent="0.25">
      <c r="X558">
        <v>73.8</v>
      </c>
      <c r="Y558" s="7">
        <v>72.863001793880485</v>
      </c>
      <c r="Z558" s="7">
        <v>0.93699820611951168</v>
      </c>
      <c r="AA558" s="7">
        <v>0.94125250394799309</v>
      </c>
      <c r="AB558" s="7">
        <v>4.5198263065875273E-3</v>
      </c>
      <c r="AC558" s="7">
        <v>0.2611706342620036</v>
      </c>
      <c r="AD558" s="7">
        <v>1.6299872871177445E-5</v>
      </c>
      <c r="AE558" s="7">
        <v>-0.42600652312983872</v>
      </c>
      <c r="AF558" s="7">
        <v>-0.35565257174487952</v>
      </c>
      <c r="AG558" s="7">
        <v>0.51104856350644756</v>
      </c>
      <c r="AH558" s="7">
        <v>0.9412525039479972</v>
      </c>
    </row>
    <row r="559" spans="24:34" x14ac:dyDescent="0.25">
      <c r="X559">
        <v>73.2</v>
      </c>
      <c r="Y559" s="7">
        <v>72.457981725234873</v>
      </c>
      <c r="Z559" s="7">
        <v>0.7420182747651296</v>
      </c>
      <c r="AA559" s="7">
        <v>0.74660331457887708</v>
      </c>
      <c r="AB559" s="7">
        <v>6.1411993815480639E-3</v>
      </c>
      <c r="AC559" s="7">
        <v>0.20699228049232496</v>
      </c>
      <c r="AD559" s="7">
        <v>1.3934237464875714E-5</v>
      </c>
      <c r="AE559" s="7">
        <v>-0.42600652312983872</v>
      </c>
      <c r="AF559" s="7">
        <v>-0.35358603535200156</v>
      </c>
      <c r="AG559" s="7">
        <v>0.45496404307629079</v>
      </c>
      <c r="AH559" s="7">
        <v>0.74660331457888318</v>
      </c>
    </row>
    <row r="560" spans="24:34" x14ac:dyDescent="0.25">
      <c r="X560">
        <v>73.900000000000006</v>
      </c>
      <c r="Y560" s="7">
        <v>71.169929597099085</v>
      </c>
      <c r="Z560" s="7">
        <v>2.7300704029009211</v>
      </c>
      <c r="AA560" s="7">
        <v>2.7879324881668595</v>
      </c>
      <c r="AB560" s="7">
        <v>2.0754478636598076E-2</v>
      </c>
      <c r="AC560" s="7">
        <v>0.7672377119974203</v>
      </c>
      <c r="AD560" s="7">
        <v>6.566387625529718E-4</v>
      </c>
      <c r="AE560" s="7">
        <v>-0.42600652312983872</v>
      </c>
      <c r="AF560" s="7">
        <v>-0.35256907384353287</v>
      </c>
      <c r="AG560" s="7">
        <v>0.8759210649353173</v>
      </c>
      <c r="AH560" s="7">
        <v>2.7879324881668577</v>
      </c>
    </row>
    <row r="561" spans="24:34" x14ac:dyDescent="0.25">
      <c r="X561">
        <v>74.400000000000006</v>
      </c>
      <c r="Y561" s="7">
        <v>74.460707149502269</v>
      </c>
      <c r="Z561" s="7">
        <v>-6.0707149502263746E-2</v>
      </c>
      <c r="AA561" s="7">
        <v>-6.0964185475185673E-2</v>
      </c>
      <c r="AB561" s="7">
        <v>4.2161798917866849E-3</v>
      </c>
      <c r="AC561" s="7">
        <v>-1.691839655022442E-2</v>
      </c>
      <c r="AD561" s="7">
        <v>6.3785045054323283E-8</v>
      </c>
      <c r="AE561" s="7">
        <v>-0.42600652312983872</v>
      </c>
      <c r="AF561" s="7">
        <v>-0.35199168588723584</v>
      </c>
      <c r="AG561" s="7">
        <v>0.13007073671746625</v>
      </c>
      <c r="AH561" s="7">
        <v>-6.0964185475183369E-2</v>
      </c>
    </row>
    <row r="562" spans="24:34" x14ac:dyDescent="0.25">
      <c r="X562">
        <v>73.900000000000006</v>
      </c>
      <c r="Y562" s="7">
        <v>72.583185826850354</v>
      </c>
      <c r="Z562" s="7">
        <v>1.3168141731496519</v>
      </c>
      <c r="AA562" s="7">
        <v>1.3194300477522063</v>
      </c>
      <c r="AB562" s="7">
        <v>1.9825792257856245E-3</v>
      </c>
      <c r="AC562" s="7">
        <v>0.36657034056038812</v>
      </c>
      <c r="AD562" s="7">
        <v>1.4049260786943336E-5</v>
      </c>
      <c r="AE562" s="7">
        <v>-0.42600652312983872</v>
      </c>
      <c r="AF562" s="7">
        <v>-0.35077975911865855</v>
      </c>
      <c r="AG562" s="7">
        <v>0.60545052693047363</v>
      </c>
      <c r="AH562" s="7">
        <v>1.3194300477522027</v>
      </c>
    </row>
    <row r="563" spans="24:34" x14ac:dyDescent="0.25">
      <c r="X563">
        <v>73.900000000000006</v>
      </c>
      <c r="Y563" s="7">
        <v>71.98234591166046</v>
      </c>
      <c r="Z563" s="7">
        <v>1.9176540883395461</v>
      </c>
      <c r="AA563" s="7">
        <v>1.9220469451984599</v>
      </c>
      <c r="AB563" s="7">
        <v>2.2855096593179629E-3</v>
      </c>
      <c r="AC563" s="7">
        <v>0.53391118931405035</v>
      </c>
      <c r="AD563" s="7">
        <v>3.4368551249340893E-5</v>
      </c>
      <c r="AE563" s="7">
        <v>-0.41272795222137554</v>
      </c>
      <c r="AF563" s="7">
        <v>-0.34965748023949844</v>
      </c>
      <c r="AG563" s="7">
        <v>0.73069226717822211</v>
      </c>
      <c r="AH563" s="7">
        <v>1.9220469451984596</v>
      </c>
    </row>
    <row r="564" spans="24:34" x14ac:dyDescent="0.25">
      <c r="X564">
        <v>72.3</v>
      </c>
      <c r="Y564" s="7">
        <v>71.493893822829548</v>
      </c>
      <c r="Z564" s="7">
        <v>0.80610617717044875</v>
      </c>
      <c r="AA564" s="7">
        <v>0.80877920243543144</v>
      </c>
      <c r="AB564" s="7">
        <v>3.3050123654694329E-3</v>
      </c>
      <c r="AC564" s="7">
        <v>0.22454997126458329</v>
      </c>
      <c r="AD564" s="7">
        <v>8.8000111251350832E-6</v>
      </c>
      <c r="AE564" s="7">
        <v>-0.41272795222137554</v>
      </c>
      <c r="AF564" s="7">
        <v>-0.34665627222514483</v>
      </c>
      <c r="AG564" s="7">
        <v>0.4738670396478144</v>
      </c>
      <c r="AH564" s="7">
        <v>0.80877920243543233</v>
      </c>
    </row>
    <row r="565" spans="24:34" x14ac:dyDescent="0.25">
      <c r="X565">
        <v>72.7</v>
      </c>
      <c r="Y565" s="7">
        <v>71.380803183218518</v>
      </c>
      <c r="Z565" s="7">
        <v>1.3191968167814849</v>
      </c>
      <c r="AA565" s="7">
        <v>1.3238529119651616</v>
      </c>
      <c r="AB565" s="7">
        <v>3.5170789304444471E-3</v>
      </c>
      <c r="AC565" s="7">
        <v>0.36751625858734538</v>
      </c>
      <c r="AD565" s="7">
        <v>2.5090641637568874E-5</v>
      </c>
      <c r="AE565" s="7">
        <v>-0.41272795222137554</v>
      </c>
      <c r="AF565" s="7">
        <v>-0.3423571016993176</v>
      </c>
      <c r="AG565" s="7">
        <v>0.60623119235762302</v>
      </c>
      <c r="AH565" s="7">
        <v>1.323852911965165</v>
      </c>
    </row>
    <row r="566" spans="24:34" x14ac:dyDescent="0.25">
      <c r="X566">
        <v>71.7</v>
      </c>
      <c r="Y566" s="7">
        <v>71.497832907389878</v>
      </c>
      <c r="Z566" s="7">
        <v>0.20216709261012511</v>
      </c>
      <c r="AA566" s="7">
        <v>0.2029919289516755</v>
      </c>
      <c r="AB566" s="7">
        <v>4.0633947655501785E-3</v>
      </c>
      <c r="AC566" s="7">
        <v>5.6337362326177441E-2</v>
      </c>
      <c r="AD566" s="7">
        <v>6.8154845939202176E-7</v>
      </c>
      <c r="AE566" s="7">
        <v>-0.40776731506460179</v>
      </c>
      <c r="AF566" s="7">
        <v>-0.34193302429402861</v>
      </c>
      <c r="AG566" s="7">
        <v>0.23735492901175961</v>
      </c>
      <c r="AH566" s="7">
        <v>0.20299192895167628</v>
      </c>
    </row>
    <row r="567" spans="24:34" x14ac:dyDescent="0.25">
      <c r="X567">
        <v>73</v>
      </c>
      <c r="Y567" s="7">
        <v>71.568448552946577</v>
      </c>
      <c r="Z567" s="7">
        <v>1.4315514470534225</v>
      </c>
      <c r="AA567" s="7">
        <v>1.4353494150820865</v>
      </c>
      <c r="AB567" s="7">
        <v>2.6460233227961097E-3</v>
      </c>
      <c r="AC567" s="7">
        <v>0.39864304385810989</v>
      </c>
      <c r="AD567" s="7">
        <v>2.2190093070634847E-5</v>
      </c>
      <c r="AE567" s="7">
        <v>-0.40776731506460179</v>
      </c>
      <c r="AF567" s="7">
        <v>-0.34143932018305734</v>
      </c>
      <c r="AG567" s="7">
        <v>0.63138185265187174</v>
      </c>
      <c r="AH567" s="7">
        <v>1.4353494150820914</v>
      </c>
    </row>
    <row r="568" spans="24:34" x14ac:dyDescent="0.25">
      <c r="X568">
        <v>71.8</v>
      </c>
      <c r="Y568" s="7">
        <v>63.319010250701588</v>
      </c>
      <c r="Z568" s="7">
        <v>8.4809897492984092</v>
      </c>
      <c r="AA568" s="7">
        <v>8.7516246198053906</v>
      </c>
      <c r="AB568" s="7">
        <v>3.0923957809447511E-2</v>
      </c>
      <c r="AC568" s="7">
        <v>2.3959044910391984</v>
      </c>
      <c r="AD568" s="7">
        <v>9.6410118659543426E-3</v>
      </c>
      <c r="AE568" s="7">
        <v>-0.40776731506460179</v>
      </c>
      <c r="AF568" s="7">
        <v>-0.3407565494126148</v>
      </c>
      <c r="AG568" s="7">
        <v>1.5478709542591715</v>
      </c>
      <c r="AH568" s="7">
        <v>8.7516246198053942</v>
      </c>
    </row>
    <row r="569" spans="24:34" x14ac:dyDescent="0.25">
      <c r="X569">
        <v>89</v>
      </c>
      <c r="Y569" s="7">
        <v>80.358094664228986</v>
      </c>
      <c r="Z569" s="7">
        <v>8.6419053357710141</v>
      </c>
      <c r="AA569" s="7">
        <v>8.7005855489844066</v>
      </c>
      <c r="AB569" s="7">
        <v>6.7443981652750163E-3</v>
      </c>
      <c r="AC569" s="7">
        <v>2.4114645667190162</v>
      </c>
      <c r="AD569" s="7">
        <v>2.0782143886697575E-3</v>
      </c>
      <c r="AE569" s="7">
        <v>-0.40776731506460179</v>
      </c>
      <c r="AF569" s="7">
        <v>-0.34070833686784741</v>
      </c>
      <c r="AG569" s="7">
        <v>1.5528891031619148</v>
      </c>
      <c r="AH569" s="7">
        <v>8.7005855489844031</v>
      </c>
    </row>
    <row r="570" spans="24:34" x14ac:dyDescent="0.25">
      <c r="X570">
        <v>86</v>
      </c>
      <c r="Y570" s="7">
        <v>80.172410669252741</v>
      </c>
      <c r="Z570" s="7">
        <v>5.8275893307472586</v>
      </c>
      <c r="AA570" s="7">
        <v>5.8657237531802195</v>
      </c>
      <c r="AB570" s="7">
        <v>6.5012305450422095E-3</v>
      </c>
      <c r="AC570" s="7">
        <v>1.6259499182326036</v>
      </c>
      <c r="AD570" s="7">
        <v>9.1051889302852323E-4</v>
      </c>
      <c r="AE570" s="7">
        <v>-0.40776731506460179</v>
      </c>
      <c r="AF570" s="7">
        <v>-0.34062366590244603</v>
      </c>
      <c r="AG570" s="7">
        <v>1.2751274125484886</v>
      </c>
      <c r="AH570" s="7">
        <v>5.8657237531802133</v>
      </c>
    </row>
    <row r="571" spans="24:34" x14ac:dyDescent="0.25">
      <c r="X571">
        <v>86</v>
      </c>
      <c r="Y571" s="7">
        <v>77.557776971272389</v>
      </c>
      <c r="Z571" s="7">
        <v>8.4422230287276108</v>
      </c>
      <c r="AA571" s="7">
        <v>8.5649445551047023</v>
      </c>
      <c r="AB571" s="7">
        <v>1.4328350357381593E-2</v>
      </c>
      <c r="AC571" s="7">
        <v>2.3647900008226799</v>
      </c>
      <c r="AD571" s="7">
        <v>4.2785389185845697E-3</v>
      </c>
      <c r="AE571" s="7">
        <v>-0.40776731506460179</v>
      </c>
      <c r="AF571" s="7">
        <v>-0.3405780076378363</v>
      </c>
      <c r="AG571" s="7">
        <v>1.5377873717854103</v>
      </c>
      <c r="AH571" s="7">
        <v>8.5649445551046988</v>
      </c>
    </row>
    <row r="572" spans="24:34" x14ac:dyDescent="0.25">
      <c r="X572">
        <v>85</v>
      </c>
      <c r="Y572" s="7">
        <v>77.359320058550765</v>
      </c>
      <c r="Z572" s="7">
        <v>7.6406799414492355</v>
      </c>
      <c r="AA572" s="7">
        <v>7.7511112015649957</v>
      </c>
      <c r="AB572" s="7">
        <v>1.4247152084911573E-2</v>
      </c>
      <c r="AC572" s="7">
        <v>2.1401779218802774</v>
      </c>
      <c r="AD572" s="7">
        <v>3.484224883168875E-3</v>
      </c>
      <c r="AE572" s="7">
        <v>-0.39787592189543292</v>
      </c>
      <c r="AF572" s="7">
        <v>-0.33994190473435693</v>
      </c>
      <c r="AG572" s="7">
        <v>1.4629346950155626</v>
      </c>
      <c r="AH572" s="7">
        <v>7.7511112015649939</v>
      </c>
    </row>
    <row r="573" spans="24:34" x14ac:dyDescent="0.25">
      <c r="X573">
        <v>81</v>
      </c>
      <c r="Y573" s="7">
        <v>82.780342523516538</v>
      </c>
      <c r="Z573" s="7">
        <v>-1.7803425235165378</v>
      </c>
      <c r="AA573" s="7">
        <v>-1.8067014260516316</v>
      </c>
      <c r="AB573" s="7">
        <v>1.45895177559547E-2</v>
      </c>
      <c r="AC573" s="7">
        <v>-0.498766031320105</v>
      </c>
      <c r="AD573" s="7">
        <v>1.9384914694880887E-4</v>
      </c>
      <c r="AE573" s="7">
        <v>-0.39787592189543292</v>
      </c>
      <c r="AF573" s="7">
        <v>-0.33915287907925268</v>
      </c>
      <c r="AG573" s="7">
        <v>0.70623369455167251</v>
      </c>
      <c r="AH573" s="7">
        <v>-1.8067014260516268</v>
      </c>
    </row>
    <row r="574" spans="24:34" x14ac:dyDescent="0.25">
      <c r="X574">
        <v>80</v>
      </c>
      <c r="Y574" s="7">
        <v>82.767289688401007</v>
      </c>
      <c r="Z574" s="7">
        <v>-2.7672896884010072</v>
      </c>
      <c r="AA574" s="7">
        <v>-2.8101167909839972</v>
      </c>
      <c r="AB574" s="7">
        <v>1.5240328345209792E-2</v>
      </c>
      <c r="AC574" s="7">
        <v>-0.77551711926024136</v>
      </c>
      <c r="AD574" s="7">
        <v>4.8988398981045082E-4</v>
      </c>
      <c r="AE574" s="7">
        <v>-0.39787592189543292</v>
      </c>
      <c r="AF574" s="7">
        <v>-0.33903620914241106</v>
      </c>
      <c r="AG574" s="7">
        <v>0.88063449810931282</v>
      </c>
      <c r="AH574" s="7">
        <v>-2.8101167909839906</v>
      </c>
    </row>
    <row r="575" spans="24:34" x14ac:dyDescent="0.25">
      <c r="X575">
        <v>79.900000000000006</v>
      </c>
      <c r="Y575" s="7">
        <v>83.32710914914523</v>
      </c>
      <c r="Z575" s="7">
        <v>-3.4271091491452239</v>
      </c>
      <c r="AA575" s="7">
        <v>-3.5003098634409042</v>
      </c>
      <c r="AB575" s="7">
        <v>2.0912638352458494E-2</v>
      </c>
      <c r="AC575" s="7">
        <v>-0.96320583727740727</v>
      </c>
      <c r="AD575" s="7">
        <v>1.0429704245091213E-3</v>
      </c>
      <c r="AE575" s="7">
        <v>-0.39787592189543292</v>
      </c>
      <c r="AF575" s="7">
        <v>-0.33438921569475033</v>
      </c>
      <c r="AG575" s="7">
        <v>0.9814305055771434</v>
      </c>
      <c r="AH575" s="7">
        <v>-3.5003098634409069</v>
      </c>
    </row>
    <row r="576" spans="24:34" x14ac:dyDescent="0.25">
      <c r="X576">
        <v>79.8</v>
      </c>
      <c r="Y576" s="7">
        <v>81.787607853294006</v>
      </c>
      <c r="Z576" s="7">
        <v>-1.9876078532940085</v>
      </c>
      <c r="AA576" s="7">
        <v>-2.0305553786353983</v>
      </c>
      <c r="AB576" s="7">
        <v>2.1150629917938393E-2</v>
      </c>
      <c r="AC576" s="7">
        <v>-0.55869484340411346</v>
      </c>
      <c r="AD576" s="7">
        <v>3.5497941189152084E-4</v>
      </c>
      <c r="AE576" s="7">
        <v>-0.39787592189543292</v>
      </c>
      <c r="AF576" s="7">
        <v>-0.33414898960855144</v>
      </c>
      <c r="AG576" s="7">
        <v>0.74745892422534732</v>
      </c>
      <c r="AH576" s="7">
        <v>-2.0305553786354049</v>
      </c>
    </row>
    <row r="577" spans="24:34" x14ac:dyDescent="0.25">
      <c r="X577">
        <v>79.599999999999994</v>
      </c>
      <c r="Y577" s="7">
        <v>80.968771508459241</v>
      </c>
      <c r="Z577" s="7">
        <v>-1.3687715084592469</v>
      </c>
      <c r="AA577" s="7">
        <v>-1.3894843254596339</v>
      </c>
      <c r="AB577" s="7">
        <v>1.4906837465431366E-2</v>
      </c>
      <c r="AC577" s="7">
        <v>-0.38352545695072709</v>
      </c>
      <c r="AD577" s="7">
        <v>1.1715019145573564E-4</v>
      </c>
      <c r="AE577" s="7">
        <v>-0.39787592189543292</v>
      </c>
      <c r="AF577" s="7">
        <v>-0.33312604603791407</v>
      </c>
      <c r="AG577" s="7">
        <v>0.61929432174913979</v>
      </c>
      <c r="AH577" s="7">
        <v>-1.3894843254596381</v>
      </c>
    </row>
    <row r="578" spans="24:34" x14ac:dyDescent="0.25">
      <c r="X578">
        <v>79.2</v>
      </c>
      <c r="Y578" s="7">
        <v>81.074424923475362</v>
      </c>
      <c r="Z578" s="7">
        <v>-1.8744249234753596</v>
      </c>
      <c r="AA578" s="7">
        <v>-1.9139159090419611</v>
      </c>
      <c r="AB578" s="7">
        <v>2.0633605363760486E-2</v>
      </c>
      <c r="AC578" s="7">
        <v>-0.52674126588624326</v>
      </c>
      <c r="AD578" s="7">
        <v>3.076599800034381E-4</v>
      </c>
      <c r="AE578" s="7">
        <v>-0.39787592189543292</v>
      </c>
      <c r="AF578" s="7">
        <v>-0.3323050449779148</v>
      </c>
      <c r="AG578" s="7">
        <v>0.72576943025057428</v>
      </c>
      <c r="AH578" s="7">
        <v>-1.9139159090419542</v>
      </c>
    </row>
    <row r="579" spans="24:34" x14ac:dyDescent="0.25">
      <c r="X579">
        <v>79.099999999999994</v>
      </c>
      <c r="Y579" s="7">
        <v>80.503418039874987</v>
      </c>
      <c r="Z579" s="7">
        <v>-1.4034180398749925</v>
      </c>
      <c r="AA579" s="7">
        <v>-1.4204176402764119</v>
      </c>
      <c r="AB579" s="7">
        <v>1.1968029626912471E-2</v>
      </c>
      <c r="AC579" s="7">
        <v>-0.39264805251702878</v>
      </c>
      <c r="AD579" s="7">
        <v>9.8289008162706453E-5</v>
      </c>
      <c r="AE579" s="7">
        <v>-0.39787592189543292</v>
      </c>
      <c r="AF579" s="7">
        <v>-0.33206758942688619</v>
      </c>
      <c r="AG579" s="7">
        <v>0.62661635193875109</v>
      </c>
      <c r="AH579" s="7">
        <v>-1.4204176402764097</v>
      </c>
    </row>
    <row r="580" spans="24:34" x14ac:dyDescent="0.25">
      <c r="X580">
        <v>78.5</v>
      </c>
      <c r="Y580" s="7">
        <v>79.580415833468436</v>
      </c>
      <c r="Z580" s="7">
        <v>-1.0804158334684359</v>
      </c>
      <c r="AA580" s="7">
        <v>-1.1005493357136515</v>
      </c>
      <c r="AB580" s="7">
        <v>1.8294047883055119E-2</v>
      </c>
      <c r="AC580" s="7">
        <v>-0.30325091492920242</v>
      </c>
      <c r="AD580" s="7">
        <v>9.0194286232891512E-5</v>
      </c>
      <c r="AE580" s="7">
        <v>-0.39787592189543292</v>
      </c>
      <c r="AF580" s="7">
        <v>-0.32933603801089512</v>
      </c>
      <c r="AG580" s="7">
        <v>0.55068222681434198</v>
      </c>
      <c r="AH580" s="7">
        <v>-1.1005493357136458</v>
      </c>
    </row>
    <row r="581" spans="24:34" x14ac:dyDescent="0.25">
      <c r="X581">
        <v>78.400000000000006</v>
      </c>
      <c r="Y581" s="7">
        <v>77.508294512329698</v>
      </c>
      <c r="Z581" s="7">
        <v>0.89170548767030766</v>
      </c>
      <c r="AA581" s="7">
        <v>0.90028208502229745</v>
      </c>
      <c r="AB581" s="7">
        <v>9.5265667224543951E-3</v>
      </c>
      <c r="AC581" s="7">
        <v>0.24917353612136273</v>
      </c>
      <c r="AD581" s="7">
        <v>3.1429958840078679E-5</v>
      </c>
      <c r="AE581" s="7">
        <v>-0.39787592189543292</v>
      </c>
      <c r="AF581" s="7">
        <v>-0.32852071905209129</v>
      </c>
      <c r="AG581" s="7">
        <v>0.49917285194746192</v>
      </c>
      <c r="AH581" s="7">
        <v>0.900282085022303</v>
      </c>
    </row>
    <row r="582" spans="24:34" x14ac:dyDescent="0.25">
      <c r="X582">
        <v>78.3</v>
      </c>
      <c r="Y582" s="7">
        <v>78.932907651356615</v>
      </c>
      <c r="Z582" s="7">
        <v>-0.63290765135661786</v>
      </c>
      <c r="AA582" s="7">
        <v>-0.63988428047730395</v>
      </c>
      <c r="AB582" s="7">
        <v>1.0902954383384813E-2</v>
      </c>
      <c r="AC582" s="7">
        <v>-0.17697942731169247</v>
      </c>
      <c r="AD582" s="7">
        <v>1.8171771213686834E-5</v>
      </c>
      <c r="AE582" s="7">
        <v>-0.38147581702590427</v>
      </c>
      <c r="AF582" s="7">
        <v>-0.32791291425726521</v>
      </c>
      <c r="AG582" s="7">
        <v>0.42068922889906807</v>
      </c>
      <c r="AH582" s="7">
        <v>-0.63988428047730694</v>
      </c>
    </row>
    <row r="583" spans="24:34" x14ac:dyDescent="0.25">
      <c r="X583">
        <v>78</v>
      </c>
      <c r="Y583" s="7">
        <v>77.741568957615542</v>
      </c>
      <c r="Z583" s="7">
        <v>0.25843104238445846</v>
      </c>
      <c r="AA583" s="7">
        <v>0.26660679334034398</v>
      </c>
      <c r="AB583" s="7">
        <v>3.0665951356491358E-2</v>
      </c>
      <c r="AC583" s="7">
        <v>7.2997811012540631E-2</v>
      </c>
      <c r="AD583" s="7">
        <v>8.8725621013752153E-6</v>
      </c>
      <c r="AE583" s="7">
        <v>-0.38147581702590427</v>
      </c>
      <c r="AF583" s="7">
        <v>-0.32614164092214343</v>
      </c>
      <c r="AG583" s="7">
        <v>0.27018107078872239</v>
      </c>
      <c r="AH583" s="7">
        <v>0.2666067933403436</v>
      </c>
    </row>
    <row r="584" spans="24:34" x14ac:dyDescent="0.25">
      <c r="X584">
        <v>62.1</v>
      </c>
      <c r="Y584" s="7">
        <v>66.726524619535823</v>
      </c>
      <c r="Z584" s="7">
        <v>-4.6265246195358216</v>
      </c>
      <c r="AA584" s="7">
        <v>-4.6439166559191065</v>
      </c>
      <c r="AB584" s="7">
        <v>3.7451224196961542E-3</v>
      </c>
      <c r="AC584" s="7">
        <v>-1.2890552708090761</v>
      </c>
      <c r="AD584" s="7">
        <v>3.2876458968226217E-4</v>
      </c>
      <c r="AE584" s="7">
        <v>-0.38147581702590427</v>
      </c>
      <c r="AF584" s="7">
        <v>-0.32555306527942718</v>
      </c>
      <c r="AG584" s="7">
        <v>1.1353656991511925</v>
      </c>
      <c r="AH584" s="7">
        <v>-4.6439166559191047</v>
      </c>
    </row>
    <row r="585" spans="24:34" x14ac:dyDescent="0.25">
      <c r="X585">
        <v>61.9</v>
      </c>
      <c r="Y585" s="7">
        <v>65.687973582158449</v>
      </c>
      <c r="Z585" s="7">
        <v>-3.7879735821584504</v>
      </c>
      <c r="AA585" s="7">
        <v>-3.8544186445466337</v>
      </c>
      <c r="AB585" s="7">
        <v>1.723867294026022E-2</v>
      </c>
      <c r="AC585" s="7">
        <v>-1.0626366835951053</v>
      </c>
      <c r="AD585" s="7">
        <v>1.0424897163202928E-3</v>
      </c>
      <c r="AE585" s="7">
        <v>-0.38147581702590427</v>
      </c>
      <c r="AF585" s="7">
        <v>-0.32344949317188881</v>
      </c>
      <c r="AG585" s="7">
        <v>1.030842705554589</v>
      </c>
      <c r="AH585" s="7">
        <v>-3.8544186445466311</v>
      </c>
    </row>
    <row r="586" spans="24:34" x14ac:dyDescent="0.25">
      <c r="X586">
        <v>61.6</v>
      </c>
      <c r="Y586" s="7">
        <v>66.09002308477865</v>
      </c>
      <c r="Z586" s="7">
        <v>-4.4900230847786489</v>
      </c>
      <c r="AA586" s="7">
        <v>-4.5022726450502333</v>
      </c>
      <c r="AB586" s="7">
        <v>2.7207504381250177E-3</v>
      </c>
      <c r="AC586" s="7">
        <v>-1.2503801606561413</v>
      </c>
      <c r="AD586" s="7">
        <v>2.2449282888139599E-4</v>
      </c>
      <c r="AE586" s="7">
        <v>-0.38147581702590427</v>
      </c>
      <c r="AF586" s="7">
        <v>-0.32279159852218631</v>
      </c>
      <c r="AG586" s="7">
        <v>1.1182039888393089</v>
      </c>
      <c r="AH586" s="7">
        <v>-4.502272645050228</v>
      </c>
    </row>
    <row r="587" spans="24:34" x14ac:dyDescent="0.25">
      <c r="X587">
        <v>61.2</v>
      </c>
      <c r="Y587" s="7">
        <v>65.310534701718169</v>
      </c>
      <c r="Z587" s="7">
        <v>-4.1105347017181657</v>
      </c>
      <c r="AA587" s="7">
        <v>-4.1189834671680785</v>
      </c>
      <c r="AB587" s="7">
        <v>2.0511773152893692E-3</v>
      </c>
      <c r="AC587" s="7">
        <v>-1.1443162773914202</v>
      </c>
      <c r="AD587" s="7">
        <v>1.4165551423617434E-4</v>
      </c>
      <c r="AE587" s="7">
        <v>-0.38147581702590427</v>
      </c>
      <c r="AF587" s="7">
        <v>-0.32106015906073404</v>
      </c>
      <c r="AG587" s="7">
        <v>1.0697271976496718</v>
      </c>
      <c r="AH587" s="7">
        <v>-4.1189834671680732</v>
      </c>
    </row>
    <row r="588" spans="24:34" x14ac:dyDescent="0.25">
      <c r="X588">
        <v>69</v>
      </c>
      <c r="Y588" s="7">
        <v>64.542551147022706</v>
      </c>
      <c r="Z588" s="7">
        <v>4.4574488529772935</v>
      </c>
      <c r="AA588" s="7">
        <v>4.4669446815040601</v>
      </c>
      <c r="AB588" s="7">
        <v>2.1257994454416404E-3</v>
      </c>
      <c r="AC588" s="7">
        <v>1.2409387984369507</v>
      </c>
      <c r="AD588" s="7">
        <v>1.7266074896208632E-4</v>
      </c>
      <c r="AE588" s="7">
        <v>-0.37168505980560429</v>
      </c>
      <c r="AF588" s="7">
        <v>-0.31923937910407557</v>
      </c>
      <c r="AG588" s="7">
        <v>1.1139743257530448</v>
      </c>
      <c r="AH588" s="7">
        <v>4.4669446815040539</v>
      </c>
    </row>
    <row r="589" spans="24:34" x14ac:dyDescent="0.25">
      <c r="X589">
        <v>66</v>
      </c>
      <c r="Y589" s="7">
        <v>64.151666608548567</v>
      </c>
      <c r="Z589" s="7">
        <v>1.8483333914514333</v>
      </c>
      <c r="AA589" s="7">
        <v>1.8523274767847511</v>
      </c>
      <c r="AB589" s="7">
        <v>2.1562522736278391E-3</v>
      </c>
      <c r="AC589" s="7">
        <v>0.51457766383929604</v>
      </c>
      <c r="AD589" s="7">
        <v>3.0115168040243381E-5</v>
      </c>
      <c r="AE589" s="7">
        <v>-0.37168505980560429</v>
      </c>
      <c r="AF589" s="7">
        <v>-0.31913210498290134</v>
      </c>
      <c r="AG589" s="7">
        <v>0.71734068882177315</v>
      </c>
      <c r="AH589" s="7">
        <v>1.8523274767847537</v>
      </c>
    </row>
    <row r="590" spans="24:34" x14ac:dyDescent="0.25">
      <c r="X590">
        <v>63</v>
      </c>
      <c r="Y590" s="7">
        <v>63.30217557925841</v>
      </c>
      <c r="Z590" s="7">
        <v>-0.30217557925841021</v>
      </c>
      <c r="AA590" s="7">
        <v>-0.30285559664413597</v>
      </c>
      <c r="AB590" s="7">
        <v>2.2453518880268739E-3</v>
      </c>
      <c r="AC590" s="7">
        <v>-8.4129706778899735E-2</v>
      </c>
      <c r="AD590" s="7">
        <v>8.3831223089816746E-7</v>
      </c>
      <c r="AE590" s="7">
        <v>-0.37168505980560429</v>
      </c>
      <c r="AF590" s="7">
        <v>-0.31861857578558306</v>
      </c>
      <c r="AG590" s="7">
        <v>0.29005121406210271</v>
      </c>
      <c r="AH590" s="7">
        <v>-0.30285559664413464</v>
      </c>
    </row>
    <row r="591" spans="24:34" x14ac:dyDescent="0.25">
      <c r="X591">
        <v>59.9</v>
      </c>
      <c r="Y591" s="7">
        <v>66.558352238208514</v>
      </c>
      <c r="Z591" s="7">
        <v>-6.658352238208515</v>
      </c>
      <c r="AA591" s="7">
        <v>-6.6905583644180879</v>
      </c>
      <c r="AB591" s="7">
        <v>4.8136679265592692E-3</v>
      </c>
      <c r="AC591" s="7">
        <v>-1.8561644760737943</v>
      </c>
      <c r="AD591" s="7">
        <v>8.7710388909751215E-4</v>
      </c>
      <c r="AE591" s="7">
        <v>-0.37168505980560429</v>
      </c>
      <c r="AF591" s="7">
        <v>-0.31845345498054739</v>
      </c>
      <c r="AG591" s="7">
        <v>1.3624112727344098</v>
      </c>
      <c r="AH591" s="7">
        <v>-6.690558364418087</v>
      </c>
    </row>
    <row r="592" spans="24:34" x14ac:dyDescent="0.25">
      <c r="X592">
        <v>59.4</v>
      </c>
      <c r="Y592" s="7">
        <v>61.286219671075706</v>
      </c>
      <c r="Z592" s="7">
        <v>-1.8862196710757075</v>
      </c>
      <c r="AA592" s="7">
        <v>-1.8908138734182529</v>
      </c>
      <c r="AB592" s="7">
        <v>2.4297485898160313E-3</v>
      </c>
      <c r="AC592" s="7">
        <v>-0.52519721774048678</v>
      </c>
      <c r="AD592" s="7">
        <v>3.5359741522938225E-5</v>
      </c>
      <c r="AE592" s="7">
        <v>-0.37168505980560429</v>
      </c>
      <c r="AF592" s="7">
        <v>-0.31696193800623867</v>
      </c>
      <c r="AG592" s="7">
        <v>0.72470491770132672</v>
      </c>
      <c r="AH592" s="7">
        <v>-1.89081387341825</v>
      </c>
    </row>
    <row r="593" spans="24:34" x14ac:dyDescent="0.25">
      <c r="X593">
        <v>58.9</v>
      </c>
      <c r="Y593" s="7">
        <v>60.394782817100022</v>
      </c>
      <c r="Z593" s="7">
        <v>-1.4947828171000239</v>
      </c>
      <c r="AA593" s="7">
        <v>-1.4991975373654114</v>
      </c>
      <c r="AB593" s="7">
        <v>2.9447221966118261E-3</v>
      </c>
      <c r="AC593" s="7">
        <v>-0.41631338122925499</v>
      </c>
      <c r="AD593" s="7">
        <v>2.6940908250635037E-5</v>
      </c>
      <c r="AE593" s="7">
        <v>-0.37168505980560429</v>
      </c>
      <c r="AF593" s="7">
        <v>-0.3165000833098352</v>
      </c>
      <c r="AG593" s="7">
        <v>0.64522351261346245</v>
      </c>
      <c r="AH593" s="7">
        <v>-1.4991975373654096</v>
      </c>
    </row>
    <row r="594" spans="24:34" x14ac:dyDescent="0.25">
      <c r="X594">
        <v>58.3</v>
      </c>
      <c r="Y594" s="7">
        <v>63.561208960196218</v>
      </c>
      <c r="Z594" s="7">
        <v>-5.2612089601962211</v>
      </c>
      <c r="AA594" s="7">
        <v>-5.3558997773450656</v>
      </c>
      <c r="AB594" s="7">
        <v>1.7679721631344826E-2</v>
      </c>
      <c r="AC594" s="7">
        <v>-1.4762533227605081</v>
      </c>
      <c r="AD594" s="7">
        <v>2.0643840199981089E-3</v>
      </c>
      <c r="AE594" s="7">
        <v>-0.37168505980560429</v>
      </c>
      <c r="AF594" s="7">
        <v>-0.31579952259060518</v>
      </c>
      <c r="AG594" s="7">
        <v>1.2150116554010946</v>
      </c>
      <c r="AH594" s="7">
        <v>-5.355899777345063</v>
      </c>
    </row>
    <row r="595" spans="24:34" x14ac:dyDescent="0.25">
      <c r="X595">
        <v>57.9</v>
      </c>
      <c r="Y595" s="7">
        <v>62.791741119074103</v>
      </c>
      <c r="Z595" s="7">
        <v>-4.8917411190741049</v>
      </c>
      <c r="AA595" s="7">
        <v>-4.9646595070312785</v>
      </c>
      <c r="AB595" s="7">
        <v>1.4687490220406619E-2</v>
      </c>
      <c r="AC595" s="7">
        <v>-1.3704978501844876</v>
      </c>
      <c r="AD595" s="7">
        <v>1.4735901504001401E-3</v>
      </c>
      <c r="AE595" s="7">
        <v>-0.36030729595554811</v>
      </c>
      <c r="AF595" s="7">
        <v>-0.31414428801516664</v>
      </c>
      <c r="AG595" s="7">
        <v>1.1706826428133661</v>
      </c>
      <c r="AH595" s="7">
        <v>-4.9646595070312758</v>
      </c>
    </row>
    <row r="596" spans="24:34" x14ac:dyDescent="0.25">
      <c r="X596">
        <v>57.6</v>
      </c>
      <c r="Y596" s="7">
        <v>62.943684372371145</v>
      </c>
      <c r="Z596" s="7">
        <v>-5.3436843723711434</v>
      </c>
      <c r="AA596" s="7">
        <v>-5.4614404672324426</v>
      </c>
      <c r="AB596" s="7">
        <v>2.1561361982761353E-2</v>
      </c>
      <c r="AC596" s="7">
        <v>-1.5023665065073819</v>
      </c>
      <c r="AD596" s="7">
        <v>2.6178260273613612E-3</v>
      </c>
      <c r="AE596" s="7">
        <v>-0.36030729595554811</v>
      </c>
      <c r="AF596" s="7">
        <v>-0.31127727088297735</v>
      </c>
      <c r="AG596" s="7">
        <v>1.2257106128721338</v>
      </c>
      <c r="AH596" s="7">
        <v>-5.4614404672324435</v>
      </c>
    </row>
    <row r="597" spans="24:34" x14ac:dyDescent="0.25">
      <c r="X597">
        <v>88</v>
      </c>
      <c r="Y597" s="7">
        <v>80.821113705580885</v>
      </c>
      <c r="Z597" s="7">
        <v>7.1788862944191152</v>
      </c>
      <c r="AA597" s="7">
        <v>7.2201844218211306</v>
      </c>
      <c r="AB597" s="7">
        <v>5.7198161417050522E-3</v>
      </c>
      <c r="AC597" s="7">
        <v>2.0021867105954105</v>
      </c>
      <c r="AD597" s="7">
        <v>1.2137488543695666E-3</v>
      </c>
      <c r="AE597" s="7">
        <v>-0.36030729595554811</v>
      </c>
      <c r="AF597" s="7">
        <v>-0.31053203253865014</v>
      </c>
      <c r="AG597" s="7">
        <v>1.414986470110372</v>
      </c>
      <c r="AH597" s="7">
        <v>7.2201844218211351</v>
      </c>
    </row>
    <row r="598" spans="24:34" x14ac:dyDescent="0.25">
      <c r="X598">
        <v>86</v>
      </c>
      <c r="Y598" s="7">
        <v>80.716260937566886</v>
      </c>
      <c r="Z598" s="7">
        <v>5.2837390624331135</v>
      </c>
      <c r="AA598" s="7">
        <v>5.3155376751238634</v>
      </c>
      <c r="AB598" s="7">
        <v>5.9822006040082774E-3</v>
      </c>
      <c r="AC598" s="7">
        <v>1.4738258618985216</v>
      </c>
      <c r="AD598" s="7">
        <v>6.8802711854213663E-4</v>
      </c>
      <c r="AE598" s="7">
        <v>-0.36030729595554811</v>
      </c>
      <c r="AF598" s="7">
        <v>-0.31016724542618201</v>
      </c>
      <c r="AG598" s="7">
        <v>1.2140122989074376</v>
      </c>
      <c r="AH598" s="7">
        <v>5.3155376751238679</v>
      </c>
    </row>
    <row r="599" spans="24:34" x14ac:dyDescent="0.25">
      <c r="X599">
        <v>84</v>
      </c>
      <c r="Y599" s="7">
        <v>80.477776946886365</v>
      </c>
      <c r="Z599" s="7">
        <v>3.5222230531136347</v>
      </c>
      <c r="AA599" s="7">
        <v>3.5384896341716683</v>
      </c>
      <c r="AB599" s="7">
        <v>4.5970407546060419E-3</v>
      </c>
      <c r="AC599" s="7">
        <v>0.98179153486517157</v>
      </c>
      <c r="AD599" s="7">
        <v>2.3429573983296356E-4</v>
      </c>
      <c r="AE599" s="7">
        <v>-0.36030729595554811</v>
      </c>
      <c r="AF599" s="7">
        <v>-0.3091049548626586</v>
      </c>
      <c r="AG599" s="7">
        <v>0.99085394224636936</v>
      </c>
      <c r="AH599" s="7">
        <v>3.5384896341716732</v>
      </c>
    </row>
    <row r="600" spans="24:34" x14ac:dyDescent="0.25">
      <c r="X600">
        <v>85</v>
      </c>
      <c r="Y600" s="7">
        <v>80.758838530319963</v>
      </c>
      <c r="Z600" s="7">
        <v>4.241161469680037</v>
      </c>
      <c r="AA600" s="7">
        <v>4.2623896529111676</v>
      </c>
      <c r="AB600" s="7">
        <v>4.9803478705035941E-3</v>
      </c>
      <c r="AC600" s="7">
        <v>1.1824175574653653</v>
      </c>
      <c r="AD600" s="7">
        <v>3.6831224611498118E-4</v>
      </c>
      <c r="AE600" s="7">
        <v>-0.36030729595554811</v>
      </c>
      <c r="AF600" s="7">
        <v>-0.30852975880176026</v>
      </c>
      <c r="AG600" s="7">
        <v>1.0873902507680329</v>
      </c>
      <c r="AH600" s="7">
        <v>4.2623896529111702</v>
      </c>
    </row>
    <row r="601" spans="24:34" x14ac:dyDescent="0.25">
      <c r="X601">
        <v>83</v>
      </c>
      <c r="Y601" s="7">
        <v>80.369909363280527</v>
      </c>
      <c r="Z601" s="7">
        <v>2.6300906367194727</v>
      </c>
      <c r="AA601" s="7">
        <v>2.6430404391989271</v>
      </c>
      <c r="AB601" s="7">
        <v>4.8995854499199101E-3</v>
      </c>
      <c r="AC601" s="7">
        <v>0.73322818944917145</v>
      </c>
      <c r="AD601" s="7">
        <v>1.3932117702957788E-4</v>
      </c>
      <c r="AE601" s="7">
        <v>-0.35059197017921911</v>
      </c>
      <c r="AF601" s="7">
        <v>-0.30421125913823127</v>
      </c>
      <c r="AG601" s="7">
        <v>0.85628744557489078</v>
      </c>
      <c r="AH601" s="7">
        <v>2.6430404391989217</v>
      </c>
    </row>
    <row r="602" spans="24:34" x14ac:dyDescent="0.25">
      <c r="X602">
        <v>80</v>
      </c>
      <c r="Y602" s="7">
        <v>78.776314321087128</v>
      </c>
      <c r="Z602" s="7">
        <v>1.2236856789128723</v>
      </c>
      <c r="AA602" s="7">
        <v>1.2288368823604827</v>
      </c>
      <c r="AB602" s="7">
        <v>4.1919342766784384E-3</v>
      </c>
      <c r="AC602" s="7">
        <v>0.34102321891779036</v>
      </c>
      <c r="AD602" s="7">
        <v>2.5766363134035744E-5</v>
      </c>
      <c r="AE602" s="7">
        <v>-0.35059197017921911</v>
      </c>
      <c r="AF602" s="7">
        <v>-0.30325091492920242</v>
      </c>
      <c r="AG602" s="7">
        <v>0.58397193333052433</v>
      </c>
      <c r="AH602" s="7">
        <v>1.2288368823604858</v>
      </c>
    </row>
    <row r="603" spans="24:34" x14ac:dyDescent="0.25">
      <c r="X603">
        <v>79.900000000000006</v>
      </c>
      <c r="Y603" s="7">
        <v>80.094563830782846</v>
      </c>
      <c r="Z603" s="7">
        <v>-0.19456383078284034</v>
      </c>
      <c r="AA603" s="7">
        <v>-0.19597345664922727</v>
      </c>
      <c r="AB603" s="7">
        <v>7.192942812235298E-3</v>
      </c>
      <c r="AC603" s="7">
        <v>-5.4303968973709989E-2</v>
      </c>
      <c r="AD603" s="7">
        <v>1.1244788618211803E-6</v>
      </c>
      <c r="AE603" s="7">
        <v>-0.35059197017921911</v>
      </c>
      <c r="AF603" s="7">
        <v>-0.30303822435016903</v>
      </c>
      <c r="AG603" s="7">
        <v>0.23303212004723725</v>
      </c>
      <c r="AH603" s="7">
        <v>-0.19597345664923435</v>
      </c>
    </row>
    <row r="604" spans="24:34" x14ac:dyDescent="0.25">
      <c r="X604">
        <v>79.400000000000006</v>
      </c>
      <c r="Y604" s="7">
        <v>81.599015479560023</v>
      </c>
      <c r="Z604" s="7">
        <v>-2.1990154795600176</v>
      </c>
      <c r="AA604" s="7">
        <v>-2.2104660597922532</v>
      </c>
      <c r="AB604" s="7">
        <v>5.1801655951716425E-3</v>
      </c>
      <c r="AC604" s="7">
        <v>-0.61313761544588541</v>
      </c>
      <c r="AD604" s="7">
        <v>1.0302948469890473E-4</v>
      </c>
      <c r="AE604" s="7">
        <v>-0.35059197017921911</v>
      </c>
      <c r="AF604" s="7">
        <v>-0.30214526488004373</v>
      </c>
      <c r="AG604" s="7">
        <v>0.78303104373063359</v>
      </c>
      <c r="AH604" s="7">
        <v>-2.2104660597922479</v>
      </c>
    </row>
    <row r="605" spans="24:34" x14ac:dyDescent="0.25">
      <c r="X605">
        <v>79.7</v>
      </c>
      <c r="Y605" s="7">
        <v>78.582326686678357</v>
      </c>
      <c r="Z605" s="7">
        <v>1.1176733133216459</v>
      </c>
      <c r="AA605" s="7">
        <v>1.1222086111102385</v>
      </c>
      <c r="AB605" s="7">
        <v>4.0414034821034004E-3</v>
      </c>
      <c r="AC605" s="7">
        <v>0.31145559066345074</v>
      </c>
      <c r="AD605" s="7">
        <v>2.0717129829010656E-5</v>
      </c>
      <c r="AE605" s="7">
        <v>-0.35059197017921911</v>
      </c>
      <c r="AF605" s="7">
        <v>-0.29980103103961719</v>
      </c>
      <c r="AG605" s="7">
        <v>0.55808206445239816</v>
      </c>
      <c r="AH605" s="7">
        <v>1.1222086111102332</v>
      </c>
    </row>
    <row r="606" spans="24:34" x14ac:dyDescent="0.25">
      <c r="X606">
        <v>79.3</v>
      </c>
      <c r="Y606" s="7">
        <v>77.100310260402097</v>
      </c>
      <c r="Z606" s="7">
        <v>2.1996897395979005</v>
      </c>
      <c r="AA606" s="7">
        <v>2.2219295956015515</v>
      </c>
      <c r="AB606" s="7">
        <v>1.0009253239920326E-2</v>
      </c>
      <c r="AC606" s="7">
        <v>0.61481966952757827</v>
      </c>
      <c r="AD606" s="7">
        <v>2.0114648478459151E-4</v>
      </c>
      <c r="AE606" s="7">
        <v>-0.35059197017921911</v>
      </c>
      <c r="AF606" s="7">
        <v>-0.29769442285614045</v>
      </c>
      <c r="AG606" s="7">
        <v>0.78410437412858391</v>
      </c>
      <c r="AH606" s="7">
        <v>2.2219295956015501</v>
      </c>
    </row>
    <row r="607" spans="24:34" x14ac:dyDescent="0.25">
      <c r="X607">
        <v>79.2</v>
      </c>
      <c r="Y607" s="7">
        <v>77.501621776940596</v>
      </c>
      <c r="Z607" s="7">
        <v>1.6983782230594073</v>
      </c>
      <c r="AA607" s="7">
        <v>1.737569656581158</v>
      </c>
      <c r="AB607" s="7">
        <v>2.2555316486629767E-2</v>
      </c>
      <c r="AC607" s="7">
        <v>0.47773846518780005</v>
      </c>
      <c r="AD607" s="7">
        <v>2.7719382769517099E-4</v>
      </c>
      <c r="AE607" s="7">
        <v>-0.35059197017921911</v>
      </c>
      <c r="AF607" s="7">
        <v>-0.29725602016442992</v>
      </c>
      <c r="AG607" s="7">
        <v>0.691186273871089</v>
      </c>
      <c r="AH607" s="7">
        <v>1.73756965658116</v>
      </c>
    </row>
    <row r="608" spans="24:34" x14ac:dyDescent="0.25">
      <c r="X608">
        <v>79.099999999999994</v>
      </c>
      <c r="Y608" s="7">
        <v>77.968829890655869</v>
      </c>
      <c r="Z608" s="7">
        <v>1.1311701093441258</v>
      </c>
      <c r="AA608" s="7">
        <v>1.1346060338136255</v>
      </c>
      <c r="AB608" s="7">
        <v>3.0282973711646182E-3</v>
      </c>
      <c r="AC608" s="7">
        <v>0.31505646546255067</v>
      </c>
      <c r="AD608" s="7">
        <v>1.5868609746152672E-5</v>
      </c>
      <c r="AE608" s="7">
        <v>-0.35059197017921911</v>
      </c>
      <c r="AF608" s="7">
        <v>-0.29693079125117705</v>
      </c>
      <c r="AG608" s="7">
        <v>0.56129890919415715</v>
      </c>
      <c r="AH608" s="7">
        <v>1.134606033813631</v>
      </c>
    </row>
    <row r="609" spans="24:34" x14ac:dyDescent="0.25">
      <c r="X609">
        <v>79</v>
      </c>
      <c r="Y609" s="7">
        <v>76.471835482363588</v>
      </c>
      <c r="Z609" s="7">
        <v>2.5281645176364123</v>
      </c>
      <c r="AA609" s="7">
        <v>2.5357311700342109</v>
      </c>
      <c r="AB609" s="7">
        <v>2.9840120621672296E-3</v>
      </c>
      <c r="AC609" s="7">
        <v>0.70413537320773678</v>
      </c>
      <c r="AD609" s="7">
        <v>7.8101104423392611E-5</v>
      </c>
      <c r="AE609" s="7">
        <v>-0.337689309602062</v>
      </c>
      <c r="AF609" s="7">
        <v>-0.29047617755895305</v>
      </c>
      <c r="AG609" s="7">
        <v>0.8391277454641437</v>
      </c>
      <c r="AH609" s="7">
        <v>2.5357311700342078</v>
      </c>
    </row>
    <row r="610" spans="24:34" x14ac:dyDescent="0.25">
      <c r="X610">
        <v>78.7</v>
      </c>
      <c r="Y610" s="7">
        <v>76.333442968279343</v>
      </c>
      <c r="Z610" s="7">
        <v>2.3665570317206601</v>
      </c>
      <c r="AA610" s="7">
        <v>2.4190690682417824</v>
      </c>
      <c r="AB610" s="7">
        <v>2.1707539156492366E-2</v>
      </c>
      <c r="AC610" s="7">
        <v>0.66540263054870308</v>
      </c>
      <c r="AD610" s="7">
        <v>5.1707949065852026E-4</v>
      </c>
      <c r="AE610" s="7">
        <v>-0.337689309602062</v>
      </c>
      <c r="AF610" s="7">
        <v>-0.28861262193054066</v>
      </c>
      <c r="AG610" s="7">
        <v>0.81572215278776328</v>
      </c>
      <c r="AH610" s="7">
        <v>2.4190690682417779</v>
      </c>
    </row>
    <row r="611" spans="24:34" x14ac:dyDescent="0.25">
      <c r="X611">
        <v>78.2</v>
      </c>
      <c r="Y611" s="7">
        <v>75.414843974549967</v>
      </c>
      <c r="Z611" s="7">
        <v>2.7851560254500356</v>
      </c>
      <c r="AA611" s="7">
        <v>2.7926128636096053</v>
      </c>
      <c r="AB611" s="7">
        <v>2.6702011785231274E-3</v>
      </c>
      <c r="AC611" s="7">
        <v>0.77558968340026235</v>
      </c>
      <c r="AD611" s="7">
        <v>8.4764818063470267E-5</v>
      </c>
      <c r="AE611" s="7">
        <v>-0.337689309602062</v>
      </c>
      <c r="AF611" s="7">
        <v>-0.28834254103048124</v>
      </c>
      <c r="AG611" s="7">
        <v>0.88067569706462456</v>
      </c>
      <c r="AH611" s="7">
        <v>2.7926128636096048</v>
      </c>
    </row>
    <row r="612" spans="24:34" x14ac:dyDescent="0.25">
      <c r="X612">
        <v>71.7</v>
      </c>
      <c r="Y612" s="7">
        <v>68.831653530212932</v>
      </c>
      <c r="Z612" s="7">
        <v>2.8683464697870704</v>
      </c>
      <c r="AA612" s="7">
        <v>2.8764279447010921</v>
      </c>
      <c r="AB612" s="7">
        <v>2.8095523577786937E-3</v>
      </c>
      <c r="AC612" s="7">
        <v>0.79881175267637272</v>
      </c>
      <c r="AD612" s="7">
        <v>9.4622476642499927E-5</v>
      </c>
      <c r="AE612" s="7">
        <v>-0.337689309602062</v>
      </c>
      <c r="AF612" s="7">
        <v>-0.28708503895050974</v>
      </c>
      <c r="AG612" s="7">
        <v>0.89376269371482087</v>
      </c>
      <c r="AH612" s="7">
        <v>2.8764279447010859</v>
      </c>
    </row>
    <row r="613" spans="24:34" x14ac:dyDescent="0.25">
      <c r="X613">
        <v>71.400000000000006</v>
      </c>
      <c r="Y613" s="7">
        <v>69.070331464394471</v>
      </c>
      <c r="Z613" s="7">
        <v>2.3296685356055349</v>
      </c>
      <c r="AA613" s="7">
        <v>2.3356508071422866</v>
      </c>
      <c r="AB613" s="7">
        <v>2.5612867807381983E-3</v>
      </c>
      <c r="AC613" s="7">
        <v>0.64871346997292378</v>
      </c>
      <c r="AD613" s="7">
        <v>5.6875367819497191E-5</v>
      </c>
      <c r="AE613" s="7">
        <v>-0.337689309602062</v>
      </c>
      <c r="AF613" s="7">
        <v>-0.28653359563588643</v>
      </c>
      <c r="AG613" s="7">
        <v>0.80542750758396864</v>
      </c>
      <c r="AH613" s="7">
        <v>2.3356508071422888</v>
      </c>
    </row>
    <row r="614" spans="24:34" x14ac:dyDescent="0.25">
      <c r="X614">
        <v>71.3</v>
      </c>
      <c r="Y614" s="7">
        <v>69.151720780768528</v>
      </c>
      <c r="Z614" s="7">
        <v>2.148279219231469</v>
      </c>
      <c r="AA614" s="7">
        <v>2.1547188653021294</v>
      </c>
      <c r="AB614" s="7">
        <v>2.9886247223973976E-3</v>
      </c>
      <c r="AC614" s="7">
        <v>0.59833245757042508</v>
      </c>
      <c r="AD614" s="7">
        <v>5.6481054374836356E-5</v>
      </c>
      <c r="AE614" s="7">
        <v>-0.337689309602062</v>
      </c>
      <c r="AF614" s="7">
        <v>-0.28650963612972413</v>
      </c>
      <c r="AG614" s="7">
        <v>0.77351952630197063</v>
      </c>
      <c r="AH614" s="7">
        <v>2.1547188653021268</v>
      </c>
    </row>
    <row r="615" spans="24:34" x14ac:dyDescent="0.25">
      <c r="X615">
        <v>71.099999999999994</v>
      </c>
      <c r="Y615" s="7">
        <v>68.68357315675992</v>
      </c>
      <c r="Z615" s="7">
        <v>2.4164268432400746</v>
      </c>
      <c r="AA615" s="7">
        <v>2.4227709950030487</v>
      </c>
      <c r="AB615" s="7">
        <v>2.6185519704721143E-3</v>
      </c>
      <c r="AC615" s="7">
        <v>0.67289128011378707</v>
      </c>
      <c r="AD615" s="7">
        <v>6.2565671748958238E-5</v>
      </c>
      <c r="AE615" s="7">
        <v>-0.337689309602062</v>
      </c>
      <c r="AF615" s="7">
        <v>-0.28506417902857184</v>
      </c>
      <c r="AG615" s="7">
        <v>0.82029950634739934</v>
      </c>
      <c r="AH615" s="7">
        <v>2.4227709950030425</v>
      </c>
    </row>
    <row r="616" spans="24:34" x14ac:dyDescent="0.25">
      <c r="X616">
        <v>77</v>
      </c>
      <c r="Y616" s="7">
        <v>68.756906454536491</v>
      </c>
      <c r="Z616" s="7">
        <v>8.243093545463509</v>
      </c>
      <c r="AA616" s="7">
        <v>8.2672903547948948</v>
      </c>
      <c r="AB616" s="7">
        <v>2.9268125701377044E-3</v>
      </c>
      <c r="AC616" s="7">
        <v>2.2957711888144985</v>
      </c>
      <c r="AD616" s="7">
        <v>8.1427570194858145E-4</v>
      </c>
      <c r="AE616" s="7">
        <v>-0.337689309602062</v>
      </c>
      <c r="AF616" s="7">
        <v>-0.28414607958222099</v>
      </c>
      <c r="AG616" s="7">
        <v>1.5151802496120712</v>
      </c>
      <c r="AH616" s="7">
        <v>8.2672903547949019</v>
      </c>
    </row>
    <row r="617" spans="24:34" x14ac:dyDescent="0.25">
      <c r="X617">
        <v>76</v>
      </c>
      <c r="Y617" s="7">
        <v>68.459306095821461</v>
      </c>
      <c r="Z617" s="7">
        <v>7.5406939041785392</v>
      </c>
      <c r="AA617" s="7">
        <v>7.5625539305400906</v>
      </c>
      <c r="AB617" s="7">
        <v>2.8905613847299682E-3</v>
      </c>
      <c r="AC617" s="7">
        <v>2.100108777843503</v>
      </c>
      <c r="AD617" s="7">
        <v>6.7292916109005488E-4</v>
      </c>
      <c r="AE617" s="7">
        <v>-0.337689309602062</v>
      </c>
      <c r="AF617" s="7">
        <v>-0.27991116905418378</v>
      </c>
      <c r="AG617" s="7">
        <v>1.4491752060546381</v>
      </c>
      <c r="AH617" s="7">
        <v>7.5625539305400968</v>
      </c>
    </row>
    <row r="618" spans="24:34" x14ac:dyDescent="0.25">
      <c r="X618">
        <v>79</v>
      </c>
      <c r="Y618" s="7">
        <v>71.543169840567288</v>
      </c>
      <c r="Z618" s="7">
        <v>7.4568301594327124</v>
      </c>
      <c r="AA618" s="7">
        <v>7.4878320899628648</v>
      </c>
      <c r="AB618" s="7">
        <v>4.1403079232659526E-3</v>
      </c>
      <c r="AC618" s="7">
        <v>2.0780551348088401</v>
      </c>
      <c r="AD618" s="7">
        <v>9.4491995020779169E-4</v>
      </c>
      <c r="AE618" s="7">
        <v>-0.337689309602062</v>
      </c>
      <c r="AF618" s="7">
        <v>-0.27987217570266443</v>
      </c>
      <c r="AG618" s="7">
        <v>1.4415460918086664</v>
      </c>
      <c r="AH618" s="7">
        <v>7.4878320899628701</v>
      </c>
    </row>
    <row r="619" spans="24:34" x14ac:dyDescent="0.25">
      <c r="X619">
        <v>75</v>
      </c>
      <c r="Y619" s="7">
        <v>67.949456634375323</v>
      </c>
      <c r="Z619" s="7">
        <v>7.0505433656246765</v>
      </c>
      <c r="AA619" s="7">
        <v>7.0694391861274113</v>
      </c>
      <c r="AB619" s="7">
        <v>2.6728881888983241E-3</v>
      </c>
      <c r="AC619" s="7">
        <v>1.963385897662121</v>
      </c>
      <c r="AD619" s="7">
        <v>5.4375204118129134E-4</v>
      </c>
      <c r="AE619" s="7">
        <v>-0.32163939638952632</v>
      </c>
      <c r="AF619" s="7">
        <v>-0.27933298789180283</v>
      </c>
      <c r="AG619" s="7">
        <v>1.4012087273715224</v>
      </c>
      <c r="AH619" s="7">
        <v>7.0694391861274113</v>
      </c>
    </row>
    <row r="620" spans="24:34" x14ac:dyDescent="0.25">
      <c r="X620">
        <v>69.7</v>
      </c>
      <c r="Y620" s="7">
        <v>69.932005174774829</v>
      </c>
      <c r="Z620" s="7">
        <v>-0.23200517477482663</v>
      </c>
      <c r="AA620" s="7">
        <v>-0.2358664492362692</v>
      </c>
      <c r="AB620" s="7">
        <v>1.6370596470796587E-2</v>
      </c>
      <c r="AC620" s="7">
        <v>-6.5055469012904099E-2</v>
      </c>
      <c r="AD620" s="7">
        <v>3.7072086037614841E-6</v>
      </c>
      <c r="AE620" s="7">
        <v>-0.32163939638952632</v>
      </c>
      <c r="AF620" s="7">
        <v>-0.2787301380018809</v>
      </c>
      <c r="AG620" s="7">
        <v>0.25505973616567573</v>
      </c>
      <c r="AH620" s="7">
        <v>-0.23586644923627328</v>
      </c>
    </row>
    <row r="621" spans="24:34" x14ac:dyDescent="0.25">
      <c r="X621">
        <v>69.2</v>
      </c>
      <c r="Y621" s="7">
        <v>69.943421713498026</v>
      </c>
      <c r="Z621" s="7">
        <v>-0.743421713498023</v>
      </c>
      <c r="AA621" s="7">
        <v>-0.7466511609473514</v>
      </c>
      <c r="AB621" s="7">
        <v>4.3252426544540578E-3</v>
      </c>
      <c r="AC621" s="7">
        <v>-0.20719457733297092</v>
      </c>
      <c r="AD621" s="7">
        <v>9.8151321041643183E-6</v>
      </c>
      <c r="AE621" s="7">
        <v>-0.32163939638952632</v>
      </c>
      <c r="AF621" s="7">
        <v>-0.27809792371166742</v>
      </c>
      <c r="AG621" s="7">
        <v>0.4551863105729026</v>
      </c>
      <c r="AH621" s="7">
        <v>-0.74665116094735018</v>
      </c>
    </row>
    <row r="622" spans="24:34" x14ac:dyDescent="0.25">
      <c r="X622">
        <v>58.1</v>
      </c>
      <c r="Y622" s="7">
        <v>60.823518821625925</v>
      </c>
      <c r="Z622" s="7">
        <v>-2.7235188216259232</v>
      </c>
      <c r="AA622" s="7">
        <v>-2.734898190963122</v>
      </c>
      <c r="AB622" s="7">
        <v>4.1608018078341724E-3</v>
      </c>
      <c r="AC622" s="7">
        <v>-0.7589928142189305</v>
      </c>
      <c r="AD622" s="7">
        <v>1.2668043324843892E-4</v>
      </c>
      <c r="AE622" s="7">
        <v>-0.32163939638952632</v>
      </c>
      <c r="AF622" s="7">
        <v>-0.27791106217407591</v>
      </c>
      <c r="AG622" s="7">
        <v>0.87120193653304656</v>
      </c>
      <c r="AH622" s="7">
        <v>-2.7348981909631251</v>
      </c>
    </row>
    <row r="623" spans="24:34" x14ac:dyDescent="0.25">
      <c r="X623">
        <v>58.8</v>
      </c>
      <c r="Y623" s="7">
        <v>60.909436664228565</v>
      </c>
      <c r="Z623" s="7">
        <v>-2.1094366642285678</v>
      </c>
      <c r="AA623" s="7">
        <v>-2.1150023676691916</v>
      </c>
      <c r="AB623" s="7">
        <v>2.6315353238869957E-3</v>
      </c>
      <c r="AC623" s="7">
        <v>-0.58740895880638355</v>
      </c>
      <c r="AD623" s="7">
        <v>4.7916060260918908E-5</v>
      </c>
      <c r="AE623" s="7">
        <v>-0.32163939638952632</v>
      </c>
      <c r="AF623" s="7">
        <v>-0.27532921838131508</v>
      </c>
      <c r="AG623" s="7">
        <v>0.76642609481044133</v>
      </c>
      <c r="AH623" s="7">
        <v>-2.1150023676691938</v>
      </c>
    </row>
    <row r="624" spans="24:34" x14ac:dyDescent="0.25">
      <c r="X624">
        <v>58.4</v>
      </c>
      <c r="Y624" s="7">
        <v>60.328008981383483</v>
      </c>
      <c r="Z624" s="7">
        <v>-1.9280089813834849</v>
      </c>
      <c r="AA624" s="7">
        <v>-1.9329452437883319</v>
      </c>
      <c r="AB624" s="7">
        <v>2.5537518047703297E-3</v>
      </c>
      <c r="AC624" s="7">
        <v>-0.53686636239047725</v>
      </c>
      <c r="AD624" s="7">
        <v>3.8838993992666913E-5</v>
      </c>
      <c r="AE624" s="7">
        <v>-0.32163939638952632</v>
      </c>
      <c r="AF624" s="7">
        <v>-0.27471796991549446</v>
      </c>
      <c r="AG624" s="7">
        <v>0.73271165023525953</v>
      </c>
      <c r="AH624" s="7">
        <v>-1.9329452437883317</v>
      </c>
    </row>
    <row r="625" spans="24:34" x14ac:dyDescent="0.25">
      <c r="X625">
        <v>58.1</v>
      </c>
      <c r="Y625" s="7">
        <v>64.335595635047824</v>
      </c>
      <c r="Z625" s="7">
        <v>-6.2355956350478223</v>
      </c>
      <c r="AA625" s="7">
        <v>-6.2681813801061352</v>
      </c>
      <c r="AB625" s="7">
        <v>5.198596384230229E-3</v>
      </c>
      <c r="AC625" s="7">
        <v>-1.7386479045139271</v>
      </c>
      <c r="AD625" s="7">
        <v>8.31417943222862E-4</v>
      </c>
      <c r="AE625" s="7">
        <v>-0.31204933220437475</v>
      </c>
      <c r="AF625" s="7">
        <v>-0.27464443227695667</v>
      </c>
      <c r="AG625" s="7">
        <v>1.3185779857535644</v>
      </c>
      <c r="AH625" s="7">
        <v>-6.2681813801061415</v>
      </c>
    </row>
    <row r="626" spans="24:34" x14ac:dyDescent="0.25">
      <c r="X626">
        <v>57.8</v>
      </c>
      <c r="Y626" s="7">
        <v>59.063421682016561</v>
      </c>
      <c r="Z626" s="7">
        <v>-1.2634216820165634</v>
      </c>
      <c r="AA626" s="7">
        <v>-1.2679808708988105</v>
      </c>
      <c r="AB626" s="7">
        <v>3.5956290720794925E-3</v>
      </c>
      <c r="AC626" s="7">
        <v>-0.35199168588723584</v>
      </c>
      <c r="AD626" s="7">
        <v>2.3531546454211585E-5</v>
      </c>
      <c r="AE626" s="7">
        <v>-0.31204933220437475</v>
      </c>
      <c r="AF626" s="7">
        <v>-0.26919248524487588</v>
      </c>
      <c r="AG626" s="7">
        <v>0.59328887220917592</v>
      </c>
      <c r="AH626" s="7">
        <v>-1.2679808708988076</v>
      </c>
    </row>
    <row r="627" spans="24:34" x14ac:dyDescent="0.25">
      <c r="X627">
        <v>57.3</v>
      </c>
      <c r="Y627" s="7">
        <v>57.973687617001609</v>
      </c>
      <c r="Z627" s="7">
        <v>-0.67368761700161173</v>
      </c>
      <c r="AA627" s="7">
        <v>-0.68085038972430567</v>
      </c>
      <c r="AB627" s="7">
        <v>1.052033285255834E-2</v>
      </c>
      <c r="AC627" s="7">
        <v>-0.18834626802110582</v>
      </c>
      <c r="AD627" s="7">
        <v>1.9851029924595605E-5</v>
      </c>
      <c r="AE627" s="7">
        <v>-0.31204933220437475</v>
      </c>
      <c r="AF627" s="7">
        <v>-0.26910562581431735</v>
      </c>
      <c r="AG627" s="7">
        <v>0.43398878789792006</v>
      </c>
      <c r="AH627" s="7">
        <v>-0.68085038972430556</v>
      </c>
    </row>
    <row r="628" spans="24:34" x14ac:dyDescent="0.25">
      <c r="X628">
        <v>56.8</v>
      </c>
      <c r="Y628" s="7">
        <v>62.433483429043207</v>
      </c>
      <c r="Z628" s="7">
        <v>-5.6334834290432099</v>
      </c>
      <c r="AA628" s="7">
        <v>-5.719197354473053</v>
      </c>
      <c r="AB628" s="7">
        <v>1.498705502141948E-2</v>
      </c>
      <c r="AC628" s="7">
        <v>-1.5785485511020705</v>
      </c>
      <c r="AD628" s="7">
        <v>1.9954307047187181E-3</v>
      </c>
      <c r="AE628" s="7">
        <v>-0.31204933220437475</v>
      </c>
      <c r="AF628" s="7">
        <v>-0.26879350642066624</v>
      </c>
      <c r="AG628" s="7">
        <v>1.2564030209698123</v>
      </c>
      <c r="AH628" s="7">
        <v>-5.7191973544730548</v>
      </c>
    </row>
    <row r="629" spans="24:34" x14ac:dyDescent="0.25">
      <c r="X629">
        <v>56.4</v>
      </c>
      <c r="Y629" s="7">
        <v>62.759379630178351</v>
      </c>
      <c r="Z629" s="7">
        <v>-6.3593796301783527</v>
      </c>
      <c r="AA629" s="7">
        <v>-6.4036574175269863</v>
      </c>
      <c r="AB629" s="7">
        <v>6.9144528605552535E-3</v>
      </c>
      <c r="AC629" s="7">
        <v>-1.7746933113825774</v>
      </c>
      <c r="AD629" s="7">
        <v>1.1541551207015612E-3</v>
      </c>
      <c r="AE629" s="7">
        <v>-0.31204933220437475</v>
      </c>
      <c r="AF629" s="7">
        <v>-0.26858783424559107</v>
      </c>
      <c r="AG629" s="7">
        <v>1.3321761562881154</v>
      </c>
      <c r="AH629" s="7">
        <v>-6.403657417526988</v>
      </c>
    </row>
    <row r="630" spans="24:34" x14ac:dyDescent="0.25">
      <c r="X630">
        <v>58.4</v>
      </c>
      <c r="Y630" s="7">
        <v>61.52806238857751</v>
      </c>
      <c r="Z630" s="7">
        <v>-3.1280623885775114</v>
      </c>
      <c r="AA630" s="7">
        <v>-3.1352355129614935</v>
      </c>
      <c r="AB630" s="7">
        <v>2.2879060773354247E-3</v>
      </c>
      <c r="AC630" s="7">
        <v>-0.87091281269900622</v>
      </c>
      <c r="AD630" s="7">
        <v>9.1543753193262846E-5</v>
      </c>
      <c r="AE630" s="7">
        <v>-0.31204933220437475</v>
      </c>
      <c r="AF630" s="7">
        <v>-0.26385288809310714</v>
      </c>
      <c r="AG630" s="7">
        <v>0.93322709599486353</v>
      </c>
      <c r="AH630" s="7">
        <v>-3.1352355129614939</v>
      </c>
    </row>
    <row r="631" spans="24:34" x14ac:dyDescent="0.25">
      <c r="X631">
        <v>58.1</v>
      </c>
      <c r="Y631" s="7">
        <v>60.957447143866069</v>
      </c>
      <c r="Z631" s="7">
        <v>-2.857447143866068</v>
      </c>
      <c r="AA631" s="7">
        <v>-2.8640436930618023</v>
      </c>
      <c r="AB631" s="7">
        <v>2.3032292460177773E-3</v>
      </c>
      <c r="AC631" s="7">
        <v>-0.79557442612233831</v>
      </c>
      <c r="AD631" s="7">
        <v>7.6903592388442559E-5</v>
      </c>
      <c r="AE631" s="7">
        <v>-0.31204933220437475</v>
      </c>
      <c r="AF631" s="7">
        <v>-0.26095438556288114</v>
      </c>
      <c r="AG631" s="7">
        <v>0.89194978901412292</v>
      </c>
      <c r="AH631" s="7">
        <v>-2.8640436930618005</v>
      </c>
    </row>
    <row r="632" spans="24:34" x14ac:dyDescent="0.25">
      <c r="X632">
        <v>57.6</v>
      </c>
      <c r="Y632" s="7">
        <v>60.462894573203847</v>
      </c>
      <c r="Z632" s="7">
        <v>-2.862894573203846</v>
      </c>
      <c r="AA632" s="7">
        <v>-2.8695288241120878</v>
      </c>
      <c r="AB632" s="7">
        <v>2.311965244081989E-3</v>
      </c>
      <c r="AC632" s="7">
        <v>-0.79709459676327554</v>
      </c>
      <c r="AD632" s="7">
        <v>7.7491250038729312E-5</v>
      </c>
      <c r="AE632" s="7">
        <v>-0.31204933220437475</v>
      </c>
      <c r="AF632" s="7">
        <v>-0.26071722230990113</v>
      </c>
      <c r="AG632" s="7">
        <v>0.89280154388490818</v>
      </c>
      <c r="AH632" s="7">
        <v>-2.8695288241120847</v>
      </c>
    </row>
    <row r="633" spans="24:34" x14ac:dyDescent="0.25">
      <c r="X633">
        <v>57.1</v>
      </c>
      <c r="Y633" s="7">
        <v>59.737320032725421</v>
      </c>
      <c r="Z633" s="7">
        <v>-2.6373200327254196</v>
      </c>
      <c r="AA633" s="7">
        <v>-2.6435276769534255</v>
      </c>
      <c r="AB633" s="7">
        <v>2.3482425707598404E-3</v>
      </c>
      <c r="AC633" s="7">
        <v>-0.73430289333132159</v>
      </c>
      <c r="AD633" s="7">
        <v>6.679760064674525E-5</v>
      </c>
      <c r="AE633" s="7">
        <v>-0.31204933220437475</v>
      </c>
      <c r="AF633" s="7">
        <v>-0.26054491697731719</v>
      </c>
      <c r="AG633" s="7">
        <v>0.85691475266290151</v>
      </c>
      <c r="AH633" s="7">
        <v>-2.6435276769534233</v>
      </c>
    </row>
    <row r="634" spans="24:34" x14ac:dyDescent="0.25">
      <c r="X634">
        <v>56.7</v>
      </c>
      <c r="Y634" s="7">
        <v>59.586504167583385</v>
      </c>
      <c r="Z634" s="7">
        <v>-2.8865041675833822</v>
      </c>
      <c r="AA634" s="7">
        <v>-2.8934543442311167</v>
      </c>
      <c r="AB634" s="7">
        <v>2.4020343232954455E-3</v>
      </c>
      <c r="AC634" s="7">
        <v>-0.80370432094321764</v>
      </c>
      <c r="AD634" s="7">
        <v>8.1858288380915842E-5</v>
      </c>
      <c r="AE634" s="7">
        <v>-0.31204933220437475</v>
      </c>
      <c r="AF634" s="7">
        <v>-0.2602346195657641</v>
      </c>
      <c r="AG634" s="7">
        <v>0.89649557775998967</v>
      </c>
      <c r="AH634" s="7">
        <v>-2.8934543442311136</v>
      </c>
    </row>
    <row r="635" spans="24:34" x14ac:dyDescent="0.25">
      <c r="X635">
        <v>56.3</v>
      </c>
      <c r="Y635" s="7">
        <v>58.803311902560615</v>
      </c>
      <c r="Z635" s="7">
        <v>-2.5033119025606183</v>
      </c>
      <c r="AA635" s="7">
        <v>-2.5397929729874349</v>
      </c>
      <c r="AB635" s="7">
        <v>1.4363796897943183E-2</v>
      </c>
      <c r="AC635" s="7">
        <v>-0.70122684301760574</v>
      </c>
      <c r="AD635" s="7">
        <v>3.7715170272473723E-4</v>
      </c>
      <c r="AE635" s="7">
        <v>-0.31204933220437475</v>
      </c>
      <c r="AF635" s="7">
        <v>-0.25985532721758181</v>
      </c>
      <c r="AG635" s="7">
        <v>0.83739288450380667</v>
      </c>
      <c r="AH635" s="7">
        <v>-2.5397929729874331</v>
      </c>
    </row>
    <row r="636" spans="24:34" x14ac:dyDescent="0.25">
      <c r="X636">
        <v>66</v>
      </c>
      <c r="Y636" s="7">
        <v>67.556440847682609</v>
      </c>
      <c r="Z636" s="7">
        <v>-1.5564408476826088</v>
      </c>
      <c r="AA636" s="7">
        <v>-1.563107063504205</v>
      </c>
      <c r="AB636" s="7">
        <v>4.2647211936042567E-3</v>
      </c>
      <c r="AC636" s="7">
        <v>-0.43377304847852194</v>
      </c>
      <c r="AD636" s="7">
        <v>4.2414883476545167E-5</v>
      </c>
      <c r="AE636" s="7">
        <v>-0.31204933220437475</v>
      </c>
      <c r="AF636" s="7">
        <v>-0.25791118110765732</v>
      </c>
      <c r="AG636" s="7">
        <v>0.65861449154913221</v>
      </c>
      <c r="AH636" s="7">
        <v>-1.5631070635042077</v>
      </c>
    </row>
    <row r="637" spans="24:34" x14ac:dyDescent="0.25">
      <c r="X637">
        <v>65.900000000000006</v>
      </c>
      <c r="Y637" s="7">
        <v>67.66365915077553</v>
      </c>
      <c r="Z637" s="7">
        <v>-1.7636591507755242</v>
      </c>
      <c r="AA637" s="7">
        <v>-1.770818031754942</v>
      </c>
      <c r="AB637" s="7">
        <v>4.0426971326456363E-3</v>
      </c>
      <c r="AC637" s="7">
        <v>-0.49146906589859535</v>
      </c>
      <c r="AD637" s="7">
        <v>5.1602323884684844E-5</v>
      </c>
      <c r="AE637" s="7">
        <v>-0.29295400660571042</v>
      </c>
      <c r="AF637" s="7">
        <v>-0.25778981527301958</v>
      </c>
      <c r="AG637" s="7">
        <v>0.70104854746201095</v>
      </c>
      <c r="AH637" s="7">
        <v>-1.7708180317549369</v>
      </c>
    </row>
    <row r="638" spans="24:34" x14ac:dyDescent="0.25">
      <c r="X638">
        <v>65.8</v>
      </c>
      <c r="Y638" s="7">
        <v>71.331929153292222</v>
      </c>
      <c r="Z638" s="7">
        <v>-5.531929153292225</v>
      </c>
      <c r="AA638" s="7">
        <v>-5.55908833151436</v>
      </c>
      <c r="AB638" s="7">
        <v>4.8855453632864259E-3</v>
      </c>
      <c r="AC638" s="7">
        <v>-1.5422045636905448</v>
      </c>
      <c r="AD638" s="7">
        <v>6.1456862157623993E-4</v>
      </c>
      <c r="AE638" s="7">
        <v>-0.29295400660571042</v>
      </c>
      <c r="AF638" s="7">
        <v>-0.25763214018209746</v>
      </c>
      <c r="AG638" s="7">
        <v>1.241855290962093</v>
      </c>
      <c r="AH638" s="7">
        <v>-5.5590883315143547</v>
      </c>
    </row>
    <row r="639" spans="24:34" x14ac:dyDescent="0.25">
      <c r="X639">
        <v>65.599999999999994</v>
      </c>
      <c r="Y639" s="7">
        <v>67.401790908295169</v>
      </c>
      <c r="Z639" s="7">
        <v>-1.8017909082951746</v>
      </c>
      <c r="AA639" s="7">
        <v>-1.8085360340213157</v>
      </c>
      <c r="AB639" s="7">
        <v>3.7296053820593655E-3</v>
      </c>
      <c r="AC639" s="7">
        <v>-0.50201612888831604</v>
      </c>
      <c r="AD639" s="7">
        <v>4.9655504419528612E-5</v>
      </c>
      <c r="AE639" s="7">
        <v>-0.29295400660571042</v>
      </c>
      <c r="AF639" s="7">
        <v>-0.2551753338576585</v>
      </c>
      <c r="AG639" s="7">
        <v>0.70853096537012128</v>
      </c>
      <c r="AH639" s="7">
        <v>-1.8085360340213088</v>
      </c>
    </row>
    <row r="640" spans="24:34" x14ac:dyDescent="0.25">
      <c r="X640">
        <v>65.900000000000006</v>
      </c>
      <c r="Y640" s="7">
        <v>67.154868122767951</v>
      </c>
      <c r="Z640" s="7">
        <v>-1.2548681227679452</v>
      </c>
      <c r="AA640" s="7">
        <v>-1.2597482869269214</v>
      </c>
      <c r="AB640" s="7">
        <v>3.8739200597592846E-3</v>
      </c>
      <c r="AC640" s="7">
        <v>-0.34965748023949844</v>
      </c>
      <c r="AD640" s="7">
        <v>2.502467178265173E-5</v>
      </c>
      <c r="AE640" s="7">
        <v>-0.29295400660571042</v>
      </c>
      <c r="AF640" s="7">
        <v>-0.25443928915247022</v>
      </c>
      <c r="AG640" s="7">
        <v>0.59131842541857127</v>
      </c>
      <c r="AH640" s="7">
        <v>-1.2597482869269188</v>
      </c>
    </row>
    <row r="641" spans="24:34" x14ac:dyDescent="0.25">
      <c r="X641">
        <v>66.099999999999994</v>
      </c>
      <c r="Y641" s="7">
        <v>67.773262018828305</v>
      </c>
      <c r="Z641" s="7">
        <v>-1.6732620188283107</v>
      </c>
      <c r="AA641" s="7">
        <v>-1.6794933101224387</v>
      </c>
      <c r="AB641" s="7">
        <v>3.7102209675771609E-3</v>
      </c>
      <c r="AC641" s="7">
        <v>-0.46620079254697061</v>
      </c>
      <c r="AD641" s="7">
        <v>4.2599697436940397E-5</v>
      </c>
      <c r="AE641" s="7">
        <v>-0.29295400660571042</v>
      </c>
      <c r="AF641" s="7">
        <v>-0.25174297406387913</v>
      </c>
      <c r="AG641" s="7">
        <v>0.68278898097946095</v>
      </c>
      <c r="AH641" s="7">
        <v>-1.6794933101224325</v>
      </c>
    </row>
    <row r="642" spans="24:34" x14ac:dyDescent="0.25">
      <c r="X642">
        <v>66.3</v>
      </c>
      <c r="Y642" s="7">
        <v>66.547250257545073</v>
      </c>
      <c r="Z642" s="7">
        <v>-0.24725025754507612</v>
      </c>
      <c r="AA642" s="7">
        <v>-0.24859253460644481</v>
      </c>
      <c r="AB642" s="7">
        <v>5.3995067208803971E-3</v>
      </c>
      <c r="AC642" s="7">
        <v>-6.8946830962208897E-2</v>
      </c>
      <c r="AD642" s="7">
        <v>1.3582522508210119E-6</v>
      </c>
      <c r="AE642" s="7">
        <v>-0.29295400660571042</v>
      </c>
      <c r="AF642" s="7">
        <v>-0.25061415170702783</v>
      </c>
      <c r="AG642" s="7">
        <v>0.26257728569358185</v>
      </c>
      <c r="AH642" s="7">
        <v>-0.24859253460644432</v>
      </c>
    </row>
    <row r="643" spans="24:34" x14ac:dyDescent="0.25">
      <c r="X643">
        <v>65.7</v>
      </c>
      <c r="Y643" s="7">
        <v>66.151314272435826</v>
      </c>
      <c r="Z643" s="7">
        <v>-0.45131427243582323</v>
      </c>
      <c r="AA643" s="7">
        <v>-0.45347876690898659</v>
      </c>
      <c r="AB643" s="7">
        <v>4.7730889097964968E-3</v>
      </c>
      <c r="AC643" s="7">
        <v>-0.12581137368304479</v>
      </c>
      <c r="AD643" s="7">
        <v>3.9954308705752331E-6</v>
      </c>
      <c r="AE643" s="7">
        <v>-0.29295400660571042</v>
      </c>
      <c r="AF643" s="7">
        <v>-0.2484709717588886</v>
      </c>
      <c r="AG643" s="7">
        <v>0.35469899024813251</v>
      </c>
      <c r="AH643" s="7">
        <v>-0.4534787669089847</v>
      </c>
    </row>
    <row r="644" spans="24:34" x14ac:dyDescent="0.25">
      <c r="X644">
        <v>65.2</v>
      </c>
      <c r="Y644" s="7">
        <v>71.420899155136951</v>
      </c>
      <c r="Z644" s="7">
        <v>-6.2208991551369479</v>
      </c>
      <c r="AA644" s="7">
        <v>-6.2435187456068491</v>
      </c>
      <c r="AB644" s="7">
        <v>3.6228914161294447E-3</v>
      </c>
      <c r="AC644" s="7">
        <v>-1.733178058511591</v>
      </c>
      <c r="AD644" s="7">
        <v>5.7486297790912725E-4</v>
      </c>
      <c r="AE644" s="7">
        <v>-0.29295400660571042</v>
      </c>
      <c r="AF644" s="7">
        <v>-0.24530258765372495</v>
      </c>
      <c r="AG644" s="7">
        <v>1.316502206041293</v>
      </c>
      <c r="AH644" s="7">
        <v>-6.2435187456068508</v>
      </c>
    </row>
    <row r="645" spans="24:34" x14ac:dyDescent="0.25">
      <c r="X645">
        <v>65</v>
      </c>
      <c r="Y645" s="7">
        <v>67.188356146222844</v>
      </c>
      <c r="Z645" s="7">
        <v>-2.1883561462228442</v>
      </c>
      <c r="AA645" s="7">
        <v>-2.1935982892888433</v>
      </c>
      <c r="AB645" s="7">
        <v>2.3897461497839959E-3</v>
      </c>
      <c r="AC645" s="7">
        <v>-0.6093115950249729</v>
      </c>
      <c r="AD645" s="7">
        <v>4.6807575951233701E-5</v>
      </c>
      <c r="AE645" s="7">
        <v>-0.28028330588569778</v>
      </c>
      <c r="AF645" s="7">
        <v>-0.24314671221614731</v>
      </c>
      <c r="AG645" s="7">
        <v>0.78058413705696894</v>
      </c>
      <c r="AH645" s="7">
        <v>-2.193598289288845</v>
      </c>
    </row>
    <row r="646" spans="24:34" x14ac:dyDescent="0.25">
      <c r="X646">
        <v>65.099999999999994</v>
      </c>
      <c r="Y646" s="7">
        <v>66.825699169645304</v>
      </c>
      <c r="Z646" s="7">
        <v>-1.7256991696453099</v>
      </c>
      <c r="AA646" s="7">
        <v>-1.7303637442036006</v>
      </c>
      <c r="AB646" s="7">
        <v>2.6957190786727567E-3</v>
      </c>
      <c r="AC646" s="7">
        <v>-0.48056610957060858</v>
      </c>
      <c r="AD646" s="7">
        <v>3.2854860586387845E-5</v>
      </c>
      <c r="AE646" s="7">
        <v>-0.28028330588569778</v>
      </c>
      <c r="AF646" s="7">
        <v>-0.24109897697914559</v>
      </c>
      <c r="AG646" s="7">
        <v>0.69322875702801634</v>
      </c>
      <c r="AH646" s="7">
        <v>-1.7303637442036031</v>
      </c>
    </row>
    <row r="647" spans="24:34" x14ac:dyDescent="0.25">
      <c r="X647">
        <v>65.3</v>
      </c>
      <c r="Y647" s="7">
        <v>65.919771003603486</v>
      </c>
      <c r="Z647" s="7">
        <v>-0.61977100360348913</v>
      </c>
      <c r="AA647" s="7">
        <v>-0.63118372591851823</v>
      </c>
      <c r="AB647" s="7">
        <v>1.808145845081607E-2</v>
      </c>
      <c r="AC647" s="7">
        <v>-0.17393837762214023</v>
      </c>
      <c r="AD647" s="7">
        <v>2.9322110485601738E-5</v>
      </c>
      <c r="AE647" s="7">
        <v>-0.28028330588569778</v>
      </c>
      <c r="AF647" s="7">
        <v>-0.24083153510978253</v>
      </c>
      <c r="AG647" s="7">
        <v>0.41705920157951226</v>
      </c>
      <c r="AH647" s="7">
        <v>-0.63118372591851613</v>
      </c>
    </row>
    <row r="648" spans="24:34" x14ac:dyDescent="0.25">
      <c r="X648">
        <v>65.3</v>
      </c>
      <c r="Y648" s="7">
        <v>66.300868723595556</v>
      </c>
      <c r="Z648" s="7">
        <v>-1.0008687235955591</v>
      </c>
      <c r="AA648" s="7">
        <v>-1.0036607902457604</v>
      </c>
      <c r="AB648" s="7">
        <v>2.7818827609308789E-3</v>
      </c>
      <c r="AC648" s="7">
        <v>-0.2787301380018809</v>
      </c>
      <c r="AD648" s="7">
        <v>1.1406776227190325E-5</v>
      </c>
      <c r="AE648" s="7">
        <v>-0.28028330588569778</v>
      </c>
      <c r="AF648" s="7">
        <v>-0.23990269888066798</v>
      </c>
      <c r="AG648" s="7">
        <v>0.52794899185610811</v>
      </c>
      <c r="AH648" s="7">
        <v>-1.0036607902457659</v>
      </c>
    </row>
    <row r="649" spans="24:34" x14ac:dyDescent="0.25">
      <c r="X649">
        <v>65.400000000000006</v>
      </c>
      <c r="Y649" s="7">
        <v>65.728378868020158</v>
      </c>
      <c r="Z649" s="7">
        <v>-0.32837886802015248</v>
      </c>
      <c r="AA649" s="7">
        <v>-0.33297348477893252</v>
      </c>
      <c r="AB649" s="7">
        <v>1.3798746653462111E-2</v>
      </c>
      <c r="AC649" s="7">
        <v>-9.1959016562363147E-2</v>
      </c>
      <c r="AD649" s="7">
        <v>6.2274338962374259E-6</v>
      </c>
      <c r="AE649" s="7">
        <v>-0.27396491687072577</v>
      </c>
      <c r="AF649" s="7">
        <v>-0.23752967568907229</v>
      </c>
      <c r="AG649" s="7">
        <v>0.3032474510401747</v>
      </c>
      <c r="AH649" s="7">
        <v>-0.33297348477893746</v>
      </c>
    </row>
    <row r="650" spans="24:34" x14ac:dyDescent="0.25">
      <c r="X650">
        <v>63.1</v>
      </c>
      <c r="Y650" s="7">
        <v>64.533892342912139</v>
      </c>
      <c r="Z650" s="7">
        <v>-1.433892342912138</v>
      </c>
      <c r="AA650" s="7">
        <v>-1.4413259550411155</v>
      </c>
      <c r="AB650" s="7">
        <v>5.1574816251494992E-3</v>
      </c>
      <c r="AC650" s="7">
        <v>-0.39979859932248785</v>
      </c>
      <c r="AD650" s="7">
        <v>4.3612630973821459E-5</v>
      </c>
      <c r="AE650" s="7">
        <v>-0.27396491687072577</v>
      </c>
      <c r="AF650" s="7">
        <v>-0.23737866348438633</v>
      </c>
      <c r="AG650" s="7">
        <v>0.63229629077078087</v>
      </c>
      <c r="AH650" s="7">
        <v>-1.4413259550411135</v>
      </c>
    </row>
    <row r="651" spans="24:34" x14ac:dyDescent="0.25">
      <c r="X651">
        <v>62.7</v>
      </c>
      <c r="Y651" s="7">
        <v>64.327744506972181</v>
      </c>
      <c r="Z651" s="7">
        <v>-1.6277445069721779</v>
      </c>
      <c r="AA651" s="7">
        <v>-1.6357901526380232</v>
      </c>
      <c r="AB651" s="7">
        <v>4.9185072137000498E-3</v>
      </c>
      <c r="AC651" s="7">
        <v>-0.45379405883138146</v>
      </c>
      <c r="AD651" s="7">
        <v>5.3572100407860725E-5</v>
      </c>
      <c r="AE651" s="7">
        <v>-0.27396491687072577</v>
      </c>
      <c r="AF651" s="7">
        <v>-0.23736527818292694</v>
      </c>
      <c r="AG651" s="7">
        <v>0.67364238200352378</v>
      </c>
      <c r="AH651" s="7">
        <v>-1.6357901526380274</v>
      </c>
    </row>
    <row r="652" spans="24:34" x14ac:dyDescent="0.25">
      <c r="X652">
        <v>74.5</v>
      </c>
      <c r="Y652" s="7">
        <v>69.080286468596853</v>
      </c>
      <c r="Z652" s="7">
        <v>5.419713531403147</v>
      </c>
      <c r="AA652" s="7">
        <v>5.4558061675154477</v>
      </c>
      <c r="AB652" s="7">
        <v>6.6154542526094765E-3</v>
      </c>
      <c r="AC652" s="7">
        <v>1.5122358303221499</v>
      </c>
      <c r="AD652" s="7">
        <v>8.0154464677998727E-4</v>
      </c>
      <c r="AE652" s="7">
        <v>-0.27396491687072577</v>
      </c>
      <c r="AF652" s="7">
        <v>-0.2370629638717533</v>
      </c>
      <c r="AG652" s="7">
        <v>1.2297299826881305</v>
      </c>
      <c r="AH652" s="7">
        <v>5.4558061675154503</v>
      </c>
    </row>
    <row r="653" spans="24:34" x14ac:dyDescent="0.25">
      <c r="X653">
        <v>74.3</v>
      </c>
      <c r="Y653" s="7">
        <v>73.007694097385979</v>
      </c>
      <c r="Z653" s="7">
        <v>1.292305902614018</v>
      </c>
      <c r="AA653" s="7">
        <v>1.2977163322018015</v>
      </c>
      <c r="AB653" s="7">
        <v>4.1691927993291363E-3</v>
      </c>
      <c r="AC653" s="7">
        <v>0.36014255471417717</v>
      </c>
      <c r="AD653" s="7">
        <v>2.8579965647086695E-5</v>
      </c>
      <c r="AE653" s="7">
        <v>-0.27396491687072577</v>
      </c>
      <c r="AF653" s="7">
        <v>-0.23574546436591023</v>
      </c>
      <c r="AG653" s="7">
        <v>0.60011878383714767</v>
      </c>
      <c r="AH653" s="7">
        <v>1.2977163322018057</v>
      </c>
    </row>
    <row r="654" spans="24:34" x14ac:dyDescent="0.25">
      <c r="X654">
        <v>74.099999999999994</v>
      </c>
      <c r="Y654" s="7">
        <v>70.756491896843741</v>
      </c>
      <c r="Z654" s="7">
        <v>3.3435081031562532</v>
      </c>
      <c r="AA654" s="7">
        <v>3.355539610755784</v>
      </c>
      <c r="AB654" s="7">
        <v>3.5855656601311171E-3</v>
      </c>
      <c r="AC654" s="7">
        <v>0.93150301889335529</v>
      </c>
      <c r="AD654" s="7">
        <v>1.6433595848140025E-4</v>
      </c>
      <c r="AE654" s="7">
        <v>-0.27396491687072577</v>
      </c>
      <c r="AF654" s="7">
        <v>-0.2336982652340811</v>
      </c>
      <c r="AG654" s="7">
        <v>0.96514404048999614</v>
      </c>
      <c r="AH654" s="7">
        <v>3.3555396107557889</v>
      </c>
    </row>
    <row r="655" spans="24:34" x14ac:dyDescent="0.25">
      <c r="X655">
        <v>73.900000000000006</v>
      </c>
      <c r="Y655" s="7">
        <v>70.43090235234672</v>
      </c>
      <c r="Z655" s="7">
        <v>3.4690976476532853</v>
      </c>
      <c r="AA655" s="7">
        <v>3.4782898073843143</v>
      </c>
      <c r="AB655" s="7">
        <v>2.6427239362028011E-3</v>
      </c>
      <c r="AC655" s="7">
        <v>0.96603538845071513</v>
      </c>
      <c r="AD655" s="7">
        <v>1.3014680444600366E-4</v>
      </c>
      <c r="AE655" s="7">
        <v>-0.27396491687072577</v>
      </c>
      <c r="AF655" s="7">
        <v>-0.23254720167250728</v>
      </c>
      <c r="AG655" s="7">
        <v>0.98287099278120682</v>
      </c>
      <c r="AH655" s="7">
        <v>3.4782898073843103</v>
      </c>
    </row>
    <row r="656" spans="24:34" x14ac:dyDescent="0.25">
      <c r="X656">
        <v>73.599999999999994</v>
      </c>
      <c r="Y656" s="7">
        <v>70.238351500778435</v>
      </c>
      <c r="Z656" s="7">
        <v>3.361648499221559</v>
      </c>
      <c r="AA656" s="7">
        <v>3.3702047707615606</v>
      </c>
      <c r="AB656" s="7">
        <v>2.5387987146156541E-3</v>
      </c>
      <c r="AC656" s="7">
        <v>0.93606538719705012</v>
      </c>
      <c r="AD656" s="7">
        <v>1.1737916896576062E-4</v>
      </c>
      <c r="AE656" s="7">
        <v>-0.26293383539244392</v>
      </c>
      <c r="AF656" s="7">
        <v>-0.23167569708722335</v>
      </c>
      <c r="AG656" s="7">
        <v>0.96750472205413562</v>
      </c>
      <c r="AH656" s="7">
        <v>3.3702047707615601</v>
      </c>
    </row>
    <row r="657" spans="24:34" x14ac:dyDescent="0.25">
      <c r="X657">
        <v>73.400000000000006</v>
      </c>
      <c r="Y657" s="7">
        <v>69.972485344624474</v>
      </c>
      <c r="Z657" s="7">
        <v>3.427514655375532</v>
      </c>
      <c r="AA657" s="7">
        <v>3.4373351610771294</v>
      </c>
      <c r="AB657" s="7">
        <v>2.8570113885902559E-3</v>
      </c>
      <c r="AC657" s="7">
        <v>0.95455837478715422</v>
      </c>
      <c r="AD657" s="7">
        <v>1.3740606901501077E-4</v>
      </c>
      <c r="AE657" s="7">
        <v>-0.26293383539244392</v>
      </c>
      <c r="AF657" s="7">
        <v>-0.2301368082869544</v>
      </c>
      <c r="AG657" s="7">
        <v>0.97701503304051274</v>
      </c>
      <c r="AH657" s="7">
        <v>3.4373351610771312</v>
      </c>
    </row>
    <row r="658" spans="24:34" x14ac:dyDescent="0.25">
      <c r="X658">
        <v>73.2</v>
      </c>
      <c r="Y658" s="7">
        <v>69.502259488737934</v>
      </c>
      <c r="Z658" s="7">
        <v>3.6977405112620687</v>
      </c>
      <c r="AA658" s="7">
        <v>3.7065857701458071</v>
      </c>
      <c r="AB658" s="7">
        <v>2.386362931349272E-3</v>
      </c>
      <c r="AC658" s="7">
        <v>1.0295729752900569</v>
      </c>
      <c r="AD658" s="7">
        <v>1.3345498017498287E-4</v>
      </c>
      <c r="AE658" s="7">
        <v>-0.26293383539244392</v>
      </c>
      <c r="AF658" s="7">
        <v>-0.22885274775019068</v>
      </c>
      <c r="AG658" s="7">
        <v>1.0146787547248917</v>
      </c>
      <c r="AH658" s="7">
        <v>3.7065857701458116</v>
      </c>
    </row>
    <row r="659" spans="24:34" x14ac:dyDescent="0.25">
      <c r="X659">
        <v>73</v>
      </c>
      <c r="Y659" s="7">
        <v>71.598640023893552</v>
      </c>
      <c r="Z659" s="7">
        <v>1.4013599761064484</v>
      </c>
      <c r="AA659" s="7">
        <v>1.4064568316281765</v>
      </c>
      <c r="AB659" s="7">
        <v>3.6238975893936225E-3</v>
      </c>
      <c r="AC659" s="7">
        <v>0.39042709557544736</v>
      </c>
      <c r="AD659" s="7">
        <v>2.9179571667463777E-5</v>
      </c>
      <c r="AE659" s="7">
        <v>-0.26293383539244392</v>
      </c>
      <c r="AF659" s="7">
        <v>-0.22678367458949542</v>
      </c>
      <c r="AG659" s="7">
        <v>0.62484165640220191</v>
      </c>
      <c r="AH659" s="7">
        <v>1.4064568316281718</v>
      </c>
    </row>
    <row r="660" spans="24:34" x14ac:dyDescent="0.25">
      <c r="X660">
        <v>72.8</v>
      </c>
      <c r="Y660" s="7">
        <v>68.888427747348544</v>
      </c>
      <c r="Z660" s="7">
        <v>3.9115722526514531</v>
      </c>
      <c r="AA660" s="7">
        <v>3.9200709031681811</v>
      </c>
      <c r="AB660" s="7">
        <v>2.1679838775020676E-3</v>
      </c>
      <c r="AC660" s="7">
        <v>1.0889916036610754</v>
      </c>
      <c r="AD660" s="7">
        <v>1.3561073671884639E-4</v>
      </c>
      <c r="AE660" s="7">
        <v>-0.26293383539244392</v>
      </c>
      <c r="AF660" s="7">
        <v>-0.22297340975456509</v>
      </c>
      <c r="AG660" s="7">
        <v>1.0435476048849306</v>
      </c>
      <c r="AH660" s="7">
        <v>3.9200709031681868</v>
      </c>
    </row>
    <row r="661" spans="24:34" x14ac:dyDescent="0.25">
      <c r="X661">
        <v>72.5</v>
      </c>
      <c r="Y661" s="7">
        <v>68.626356595121777</v>
      </c>
      <c r="Z661" s="7">
        <v>3.8736434048782229</v>
      </c>
      <c r="AA661" s="7">
        <v>3.8836259323745566</v>
      </c>
      <c r="AB661" s="7">
        <v>2.5704142649578946E-3</v>
      </c>
      <c r="AC661" s="7">
        <v>1.0786496507530914</v>
      </c>
      <c r="AD661" s="7">
        <v>1.5780766362773197E-4</v>
      </c>
      <c r="AE661" s="7">
        <v>-0.26293383539244392</v>
      </c>
      <c r="AF661" s="7">
        <v>-0.22116595607911477</v>
      </c>
      <c r="AG661" s="7">
        <v>1.0385805942501964</v>
      </c>
      <c r="AH661" s="7">
        <v>3.8836259323745588</v>
      </c>
    </row>
    <row r="662" spans="24:34" x14ac:dyDescent="0.25">
      <c r="X662">
        <v>72.2</v>
      </c>
      <c r="Y662" s="7">
        <v>68.067309304590836</v>
      </c>
      <c r="Z662" s="7">
        <v>4.1326906954091669</v>
      </c>
      <c r="AA662" s="7">
        <v>4.142850245370937</v>
      </c>
      <c r="AB662" s="7">
        <v>2.4523092460608611E-3</v>
      </c>
      <c r="AC662" s="7">
        <v>1.1507154930282464</v>
      </c>
      <c r="AD662" s="7">
        <v>1.7132624159555508E-4</v>
      </c>
      <c r="AE662" s="7">
        <v>-0.26293383539244392</v>
      </c>
      <c r="AF662" s="7">
        <v>-0.22089993790099516</v>
      </c>
      <c r="AG662" s="7">
        <v>1.0727140779481952</v>
      </c>
      <c r="AH662" s="7">
        <v>4.1428502453709353</v>
      </c>
    </row>
    <row r="663" spans="24:34" x14ac:dyDescent="0.25">
      <c r="X663">
        <v>71.900000000000006</v>
      </c>
      <c r="Y663" s="7">
        <v>67.891725097371477</v>
      </c>
      <c r="Z663" s="7">
        <v>4.0082749026285285</v>
      </c>
      <c r="AA663" s="7">
        <v>4.0189040467147663</v>
      </c>
      <c r="AB663" s="7">
        <v>2.6447867285914108E-3</v>
      </c>
      <c r="AC663" s="7">
        <v>1.116180574937554</v>
      </c>
      <c r="AD663" s="7">
        <v>1.7388259551519668E-4</v>
      </c>
      <c r="AE663" s="7">
        <v>-0.25193465741015014</v>
      </c>
      <c r="AF663" s="7">
        <v>-0.21873814819509227</v>
      </c>
      <c r="AG663" s="7">
        <v>1.0564944746365472</v>
      </c>
      <c r="AH663" s="7">
        <v>4.0189040467147619</v>
      </c>
    </row>
    <row r="664" spans="24:34" x14ac:dyDescent="0.25">
      <c r="X664">
        <v>71.599999999999994</v>
      </c>
      <c r="Y664" s="7">
        <v>66.280862049762106</v>
      </c>
      <c r="Z664" s="7">
        <v>5.3191379502378879</v>
      </c>
      <c r="AA664" s="7">
        <v>5.3486282253620914</v>
      </c>
      <c r="AB664" s="7">
        <v>5.5136146842974989E-3</v>
      </c>
      <c r="AC664" s="7">
        <v>1.4833503026839843</v>
      </c>
      <c r="AD664" s="7">
        <v>6.4205379699642932E-4</v>
      </c>
      <c r="AE664" s="7">
        <v>-0.25193465741015014</v>
      </c>
      <c r="AF664" s="7">
        <v>-0.21599580331459622</v>
      </c>
      <c r="AG664" s="7">
        <v>1.2179286935958049</v>
      </c>
      <c r="AH664" s="7">
        <v>5.3486282253620923</v>
      </c>
    </row>
    <row r="665" spans="24:34" x14ac:dyDescent="0.25">
      <c r="X665">
        <v>71.3</v>
      </c>
      <c r="Y665" s="7">
        <v>67.056598490633576</v>
      </c>
      <c r="Z665" s="7">
        <v>4.2434015093664215</v>
      </c>
      <c r="AA665" s="7">
        <v>4.2546642989585877</v>
      </c>
      <c r="AB665" s="7">
        <v>2.6471629253867687E-3</v>
      </c>
      <c r="AC665" s="7">
        <v>1.1816574695398494</v>
      </c>
      <c r="AD665" s="7">
        <v>1.9505696052950973E-4</v>
      </c>
      <c r="AE665" s="7">
        <v>-0.25193465741015014</v>
      </c>
      <c r="AF665" s="7">
        <v>-0.21532584412512956</v>
      </c>
      <c r="AG665" s="7">
        <v>1.087040693598841</v>
      </c>
      <c r="AH665" s="7">
        <v>4.2546642989585912</v>
      </c>
    </row>
    <row r="666" spans="24:34" x14ac:dyDescent="0.25">
      <c r="X666">
        <v>71</v>
      </c>
      <c r="Y666" s="7">
        <v>66.673044433084925</v>
      </c>
      <c r="Z666" s="7">
        <v>4.3269555669150748</v>
      </c>
      <c r="AA666" s="7">
        <v>4.3369350697748104</v>
      </c>
      <c r="AB666" s="7">
        <v>2.3010496350955425E-3</v>
      </c>
      <c r="AC666" s="7">
        <v>1.2047156984784795</v>
      </c>
      <c r="AD666" s="7">
        <v>1.7617407897796623E-4</v>
      </c>
      <c r="AE666" s="7">
        <v>-0.25193465741015014</v>
      </c>
      <c r="AF666" s="7">
        <v>-0.21504143609642187</v>
      </c>
      <c r="AG666" s="7">
        <v>1.0975954165713702</v>
      </c>
      <c r="AH666" s="7">
        <v>4.336935069774813</v>
      </c>
    </row>
    <row r="667" spans="24:34" x14ac:dyDescent="0.25">
      <c r="X667">
        <v>68</v>
      </c>
      <c r="Y667" s="7">
        <v>70.430831208955453</v>
      </c>
      <c r="Z667" s="7">
        <v>-2.4308312089554533</v>
      </c>
      <c r="AA667" s="7">
        <v>-3.2522500943154142</v>
      </c>
      <c r="AB667" s="7">
        <v>0.25256940934392408</v>
      </c>
      <c r="AC667" s="7">
        <v>-0.78193609487208071</v>
      </c>
      <c r="AD667" s="7">
        <v>1.0874237176512713E-2</v>
      </c>
      <c r="AE667" s="7">
        <v>-0.25193465741015014</v>
      </c>
      <c r="AF667" s="7">
        <v>-0.21469636615060905</v>
      </c>
      <c r="AG667" s="7">
        <v>0.88427150517930897</v>
      </c>
      <c r="AH667" s="7">
        <v>-3.2522500943154209</v>
      </c>
    </row>
    <row r="668" spans="24:34" x14ac:dyDescent="0.25">
      <c r="X668">
        <v>67.599999999999994</v>
      </c>
      <c r="Y668" s="7">
        <v>68.877077425830862</v>
      </c>
      <c r="Z668" s="7">
        <v>-1.2770774258308677</v>
      </c>
      <c r="AA668" s="7">
        <v>-1.4061997339446322</v>
      </c>
      <c r="AB668" s="7">
        <v>9.1823590203327976E-2</v>
      </c>
      <c r="AC668" s="7">
        <v>-0.37267821918824917</v>
      </c>
      <c r="AD668" s="7">
        <v>7.3909195439048904E-4</v>
      </c>
      <c r="AE668" s="7">
        <v>-0.25193465741015014</v>
      </c>
      <c r="AF668" s="7">
        <v>-0.2103643955081671</v>
      </c>
      <c r="AG668" s="7">
        <v>0.61047376617529536</v>
      </c>
      <c r="AH668" s="7">
        <v>-1.4061997339446282</v>
      </c>
    </row>
    <row r="669" spans="24:34" x14ac:dyDescent="0.25">
      <c r="X669">
        <v>67.3</v>
      </c>
      <c r="Y669" s="7">
        <v>73.291105046146001</v>
      </c>
      <c r="Z669" s="7">
        <v>-5.9911050461460036</v>
      </c>
      <c r="AA669" s="7">
        <v>-6.8564944524412539</v>
      </c>
      <c r="AB669" s="7">
        <v>0.12621455647603272</v>
      </c>
      <c r="AC669" s="7">
        <v>-1.782405130078095</v>
      </c>
      <c r="AD669" s="7">
        <v>2.4152599838616551E-2</v>
      </c>
      <c r="AE669" s="7">
        <v>-0.24253103988010652</v>
      </c>
      <c r="AF669" s="7">
        <v>-0.21000108530763542</v>
      </c>
      <c r="AG669" s="7">
        <v>1.3350674627441472</v>
      </c>
      <c r="AH669" s="7">
        <v>-6.8564944524412557</v>
      </c>
    </row>
    <row r="670" spans="24:34" x14ac:dyDescent="0.25">
      <c r="X670">
        <v>66.8</v>
      </c>
      <c r="Y670" s="7">
        <v>62.777627348708975</v>
      </c>
      <c r="Z670" s="7">
        <v>4.0223726512910218</v>
      </c>
      <c r="AA670" s="7">
        <v>4.3717102707564521</v>
      </c>
      <c r="AB670" s="7">
        <v>7.9908685120842704E-2</v>
      </c>
      <c r="AC670" s="7">
        <v>1.1661884325709231</v>
      </c>
      <c r="AD670" s="7">
        <v>6.2165139276731231E-3</v>
      </c>
      <c r="AE670" s="7">
        <v>-0.24253103988010652</v>
      </c>
      <c r="AF670" s="7">
        <v>-0.20946603689665469</v>
      </c>
      <c r="AG670" s="7">
        <v>1.0799020476741967</v>
      </c>
      <c r="AH670" s="7">
        <v>4.371710270756453</v>
      </c>
    </row>
    <row r="671" spans="24:34" x14ac:dyDescent="0.25">
      <c r="X671">
        <v>66.400000000000006</v>
      </c>
      <c r="Y671" s="7">
        <v>64.634761490382431</v>
      </c>
      <c r="Z671" s="7">
        <v>1.7652385096175749</v>
      </c>
      <c r="AA671" s="7">
        <v>2.0151219303137964</v>
      </c>
      <c r="AB671" s="7">
        <v>0.1240041195211001</v>
      </c>
      <c r="AC671" s="7">
        <v>0.52451058030154041</v>
      </c>
      <c r="AD671" s="7">
        <v>2.0496936442897526E-3</v>
      </c>
      <c r="AE671" s="7">
        <v>-0.24253103988010652</v>
      </c>
      <c r="AF671" s="7">
        <v>-0.20769156118988907</v>
      </c>
      <c r="AG671" s="7">
        <v>0.72423102688406027</v>
      </c>
      <c r="AH671" s="7">
        <v>2.0151219303137968</v>
      </c>
    </row>
    <row r="672" spans="24:34" x14ac:dyDescent="0.25">
      <c r="X672">
        <v>66</v>
      </c>
      <c r="Y672" s="7">
        <v>69.850066954532025</v>
      </c>
      <c r="Z672" s="7">
        <v>-3.850066954532025</v>
      </c>
      <c r="AA672" s="7">
        <v>-4.3973093311371656</v>
      </c>
      <c r="AB672" s="7">
        <v>0.12444937014781715</v>
      </c>
      <c r="AC672" s="7">
        <v>-1.1442727127963219</v>
      </c>
      <c r="AD672" s="7">
        <v>9.7952814747004156E-3</v>
      </c>
      <c r="AE672" s="7">
        <v>-0.23783731322627524</v>
      </c>
      <c r="AF672" s="7">
        <v>-0.20740506040012352</v>
      </c>
      <c r="AG672" s="7">
        <v>1.0697068349769117</v>
      </c>
      <c r="AH672" s="7">
        <v>-4.3973093311371638</v>
      </c>
    </row>
    <row r="673" spans="24:34" x14ac:dyDescent="0.25">
      <c r="X673">
        <v>65.5</v>
      </c>
      <c r="Y673" s="7">
        <v>61.26083247558843</v>
      </c>
      <c r="Z673" s="7">
        <v>4.2391675244115703</v>
      </c>
      <c r="AA673" s="7">
        <v>4.8390740400759427</v>
      </c>
      <c r="AB673" s="7">
        <v>0.12397134466141752</v>
      </c>
      <c r="AC673" s="7">
        <v>1.2595729200556354</v>
      </c>
      <c r="AD673" s="7">
        <v>1.1816695066029077E-2</v>
      </c>
      <c r="AE673" s="7">
        <v>-0.23783731322627524</v>
      </c>
      <c r="AF673" s="7">
        <v>-0.20719457733297092</v>
      </c>
      <c r="AG673" s="7">
        <v>1.1223069633819596</v>
      </c>
      <c r="AH673" s="7">
        <v>4.8390740400759427</v>
      </c>
    </row>
    <row r="674" spans="24:34" x14ac:dyDescent="0.25">
      <c r="X674">
        <v>65.2</v>
      </c>
      <c r="Y674" s="7">
        <v>63.357999840429315</v>
      </c>
      <c r="Z674" s="7">
        <v>1.8420001595706879</v>
      </c>
      <c r="AA674" s="7">
        <v>2.2461564597945269</v>
      </c>
      <c r="AB674" s="7">
        <v>0.17993239004410602</v>
      </c>
      <c r="AC674" s="7">
        <v>0.56567466165088032</v>
      </c>
      <c r="AD674" s="7">
        <v>3.6952135376277766E-3</v>
      </c>
      <c r="AE674" s="7">
        <v>-0.23783731322627524</v>
      </c>
      <c r="AF674" s="7">
        <v>-0.20664549727805018</v>
      </c>
      <c r="AG674" s="7">
        <v>0.75211346328255568</v>
      </c>
      <c r="AH674" s="7">
        <v>2.2461564597945247</v>
      </c>
    </row>
    <row r="675" spans="24:34" x14ac:dyDescent="0.25">
      <c r="X675">
        <v>64.8</v>
      </c>
      <c r="Y675" s="7">
        <v>65.210239552965163</v>
      </c>
      <c r="Z675" s="7">
        <v>-0.4102395529651659</v>
      </c>
      <c r="AA675" s="7">
        <v>-0.49200081965878439</v>
      </c>
      <c r="AB675" s="7">
        <v>0.16618115951579762</v>
      </c>
      <c r="AC675" s="7">
        <v>-0.12494059505914423</v>
      </c>
      <c r="AD675" s="7">
        <v>1.6374333068145102E-4</v>
      </c>
      <c r="AE675" s="7">
        <v>-0.23783731322627524</v>
      </c>
      <c r="AF675" s="7">
        <v>-0.2061012254330824</v>
      </c>
      <c r="AG675" s="7">
        <v>0.35346936933650169</v>
      </c>
      <c r="AH675" s="7">
        <v>-0.49200081965878573</v>
      </c>
    </row>
    <row r="676" spans="24:34" x14ac:dyDescent="0.25">
      <c r="X676">
        <v>64.400000000000006</v>
      </c>
      <c r="Y676" s="7">
        <v>61.954715625386434</v>
      </c>
      <c r="Z676" s="7">
        <v>2.4452843746135713</v>
      </c>
      <c r="AA676" s="7">
        <v>2.9300005661928026</v>
      </c>
      <c r="AB676" s="7">
        <v>0.16543211532858643</v>
      </c>
      <c r="AC676" s="7">
        <v>0.74438982860941139</v>
      </c>
      <c r="AD676" s="7">
        <v>5.7810325426122982E-3</v>
      </c>
      <c r="AE676" s="7">
        <v>-0.23783731322627524</v>
      </c>
      <c r="AF676" s="7">
        <v>-0.20558385031389373</v>
      </c>
      <c r="AG676" s="7">
        <v>0.86278028988231492</v>
      </c>
      <c r="AH676" s="7">
        <v>2.9300005661928026</v>
      </c>
    </row>
    <row r="677" spans="24:34" x14ac:dyDescent="0.25">
      <c r="X677">
        <v>64</v>
      </c>
      <c r="Y677" s="7">
        <v>63.74436957341608</v>
      </c>
      <c r="Z677" s="7">
        <v>0.25563042658392021</v>
      </c>
      <c r="AA677" s="7">
        <v>0.30626488284218567</v>
      </c>
      <c r="AB677" s="7">
        <v>0.1653289655293565</v>
      </c>
      <c r="AC677" s="7">
        <v>7.7813825244520157E-2</v>
      </c>
      <c r="AD677" s="7">
        <v>6.3123858191707367E-5</v>
      </c>
      <c r="AE677" s="7">
        <v>-0.23002600999886993</v>
      </c>
      <c r="AF677" s="7">
        <v>-0.20443975191762306</v>
      </c>
      <c r="AG677" s="7">
        <v>0.27895129547023106</v>
      </c>
      <c r="AH677" s="7">
        <v>0.30626488284218883</v>
      </c>
    </row>
    <row r="678" spans="24:34" x14ac:dyDescent="0.25">
      <c r="X678">
        <v>68.900000000000006</v>
      </c>
      <c r="Y678" s="7">
        <v>70.922356054409576</v>
      </c>
      <c r="Z678" s="7">
        <v>-2.0223560544095704</v>
      </c>
      <c r="AA678" s="7">
        <v>-2.0803152317666473</v>
      </c>
      <c r="AB678" s="7">
        <v>2.7860766710754742E-2</v>
      </c>
      <c r="AC678" s="7">
        <v>-0.57042069836592901</v>
      </c>
      <c r="AD678" s="7">
        <v>4.9079659855659128E-4</v>
      </c>
      <c r="AE678" s="7">
        <v>-0.23002600999886993</v>
      </c>
      <c r="AF678" s="7">
        <v>-0.20248667870541415</v>
      </c>
      <c r="AG678" s="7">
        <v>0.75526200643613006</v>
      </c>
      <c r="AH678" s="7">
        <v>-2.0803152317666509</v>
      </c>
    </row>
    <row r="679" spans="24:34" x14ac:dyDescent="0.25">
      <c r="X679">
        <v>68.7</v>
      </c>
      <c r="Y679" s="7">
        <v>71.616010973097076</v>
      </c>
      <c r="Z679" s="7">
        <v>-2.9160109730970731</v>
      </c>
      <c r="AA679" s="7">
        <v>-2.9409363587515145</v>
      </c>
      <c r="AB679" s="7">
        <v>8.4753230311402344E-3</v>
      </c>
      <c r="AC679" s="7">
        <v>-0.81440284476639158</v>
      </c>
      <c r="AD679" s="7">
        <v>2.9838548688914643E-4</v>
      </c>
      <c r="AE679" s="7">
        <v>-0.23002600999886993</v>
      </c>
      <c r="AF679" s="7">
        <v>-0.2015206466753606</v>
      </c>
      <c r="AG679" s="7">
        <v>0.90244270996356968</v>
      </c>
      <c r="AH679" s="7">
        <v>-2.9409363587515176</v>
      </c>
    </row>
    <row r="680" spans="24:34" x14ac:dyDescent="0.25">
      <c r="X680">
        <v>68.5</v>
      </c>
      <c r="Y680" s="7">
        <v>71.133246325513099</v>
      </c>
      <c r="Z680" s="7">
        <v>-2.6332463255130989</v>
      </c>
      <c r="AA680" s="7">
        <v>-2.6766500778206535</v>
      </c>
      <c r="AB680" s="7">
        <v>1.6215699118541094E-2</v>
      </c>
      <c r="AC680" s="7">
        <v>-0.7383179628381118</v>
      </c>
      <c r="AD680" s="7">
        <v>4.7289972122147657E-4</v>
      </c>
      <c r="AE680" s="7">
        <v>-0.23002600999886993</v>
      </c>
      <c r="AF680" s="7">
        <v>-0.20029435954556174</v>
      </c>
      <c r="AG680" s="7">
        <v>0.85925430626684196</v>
      </c>
      <c r="AH680" s="7">
        <v>-2.6766500778206583</v>
      </c>
    </row>
    <row r="681" spans="24:34" x14ac:dyDescent="0.25">
      <c r="X681">
        <v>68.3</v>
      </c>
      <c r="Y681" s="7">
        <v>70.733092592851463</v>
      </c>
      <c r="Z681" s="7">
        <v>-2.433092592851466</v>
      </c>
      <c r="AA681" s="7">
        <v>-2.4554617539478727</v>
      </c>
      <c r="AB681" s="7">
        <v>9.1099611144192238E-3</v>
      </c>
      <c r="AC681" s="7">
        <v>-0.67974777870180614</v>
      </c>
      <c r="AD681" s="7">
        <v>2.2358005248862624E-4</v>
      </c>
      <c r="AE681" s="7">
        <v>-0.22378708008709278</v>
      </c>
      <c r="AF681" s="7">
        <v>-0.20019868822505826</v>
      </c>
      <c r="AG681" s="7">
        <v>0.8244681793142814</v>
      </c>
      <c r="AH681" s="7">
        <v>-2.4554617539478745</v>
      </c>
    </row>
    <row r="682" spans="24:34" x14ac:dyDescent="0.25">
      <c r="X682">
        <v>68.099999999999994</v>
      </c>
      <c r="Y682" s="7">
        <v>70.245627995094907</v>
      </c>
      <c r="Z682" s="7">
        <v>-2.1456279950949124</v>
      </c>
      <c r="AA682" s="7">
        <v>-2.1804650663486314</v>
      </c>
      <c r="AB682" s="7">
        <v>1.597689951164958E-2</v>
      </c>
      <c r="AC682" s="7">
        <v>-0.60152498624841499</v>
      </c>
      <c r="AD682" s="7">
        <v>3.0920104466464936E-4</v>
      </c>
      <c r="AE682" s="7">
        <v>-0.22378708008709278</v>
      </c>
      <c r="AF682" s="7">
        <v>-0.19981777935733991</v>
      </c>
      <c r="AG682" s="7">
        <v>0.77558041894339691</v>
      </c>
      <c r="AH682" s="7">
        <v>-2.1804650663486269</v>
      </c>
    </row>
    <row r="683" spans="24:34" x14ac:dyDescent="0.25">
      <c r="X683">
        <v>67.900000000000006</v>
      </c>
      <c r="Y683" s="7">
        <v>69.785999539011385</v>
      </c>
      <c r="Z683" s="7">
        <v>-1.8859995390113795</v>
      </c>
      <c r="AA683" s="7">
        <v>-1.9027927958067465</v>
      </c>
      <c r="AB683" s="7">
        <v>8.8255835487601724E-3</v>
      </c>
      <c r="AC683" s="7">
        <v>-0.52682749442007837</v>
      </c>
      <c r="AD683" s="7">
        <v>1.3006984123353868E-4</v>
      </c>
      <c r="AE683" s="7">
        <v>-0.22378708008709278</v>
      </c>
      <c r="AF683" s="7">
        <v>-0.19871013874527257</v>
      </c>
      <c r="AG683" s="7">
        <v>0.72582883272854237</v>
      </c>
      <c r="AH683" s="7">
        <v>-1.902792795806751</v>
      </c>
    </row>
    <row r="684" spans="24:34" x14ac:dyDescent="0.25">
      <c r="X684">
        <v>67.7</v>
      </c>
      <c r="Y684" s="7">
        <v>69.62471459344944</v>
      </c>
      <c r="Z684" s="7">
        <v>-1.924714593449437</v>
      </c>
      <c r="AA684" s="7">
        <v>-1.9539194949292664</v>
      </c>
      <c r="AB684" s="7">
        <v>1.4946829465400588E-2</v>
      </c>
      <c r="AC684" s="7">
        <v>-0.53930990219916664</v>
      </c>
      <c r="AD684" s="7">
        <v>2.3228041545473213E-4</v>
      </c>
      <c r="AE684" s="7">
        <v>-0.22378708008709278</v>
      </c>
      <c r="AF684" s="7">
        <v>-0.19797696471475082</v>
      </c>
      <c r="AG684" s="7">
        <v>0.73437722064288369</v>
      </c>
      <c r="AH684" s="7">
        <v>-1.9539194949292664</v>
      </c>
    </row>
    <row r="685" spans="24:34" x14ac:dyDescent="0.25">
      <c r="X685">
        <v>67.5</v>
      </c>
      <c r="Y685" s="7">
        <v>71.17313544071726</v>
      </c>
      <c r="Z685" s="7">
        <v>-3.6731354407172603</v>
      </c>
      <c r="AA685" s="7">
        <v>-3.744735325308497</v>
      </c>
      <c r="AB685" s="7">
        <v>1.9120145583408465E-2</v>
      </c>
      <c r="AC685" s="7">
        <v>-1.0314090239936167</v>
      </c>
      <c r="AD685" s="7">
        <v>1.091399203341872E-3</v>
      </c>
      <c r="AE685" s="7">
        <v>-0.22378708008709278</v>
      </c>
      <c r="AF685" s="7">
        <v>-0.196188002775815</v>
      </c>
      <c r="AG685" s="7">
        <v>1.0155830955631433</v>
      </c>
      <c r="AH685" s="7">
        <v>-3.7447353253084912</v>
      </c>
    </row>
    <row r="686" spans="24:34" x14ac:dyDescent="0.25">
      <c r="X686">
        <v>67.3</v>
      </c>
      <c r="Y686" s="7">
        <v>68.937803233397176</v>
      </c>
      <c r="Z686" s="7">
        <v>-1.6378032333971788</v>
      </c>
      <c r="AA686" s="7">
        <v>-1.6527148013594655</v>
      </c>
      <c r="AB686" s="7">
        <v>9.0224689402061201E-3</v>
      </c>
      <c r="AC686" s="7">
        <v>-0.45754278583808483</v>
      </c>
      <c r="AD686" s="7">
        <v>1.0031627824927535E-4</v>
      </c>
      <c r="AE686" s="7">
        <v>-0.22378708008709278</v>
      </c>
      <c r="AF686" s="7">
        <v>-0.19577988237706995</v>
      </c>
      <c r="AG686" s="7">
        <v>0.67641909038560177</v>
      </c>
      <c r="AH686" s="7">
        <v>-1.6527148013594635</v>
      </c>
    </row>
    <row r="687" spans="24:34" x14ac:dyDescent="0.25">
      <c r="X687">
        <v>67.2</v>
      </c>
      <c r="Y687" s="7">
        <v>71.838954889151793</v>
      </c>
      <c r="Z687" s="7">
        <v>-4.6389548891517904</v>
      </c>
      <c r="AA687" s="7">
        <v>-4.6827472949138524</v>
      </c>
      <c r="AB687" s="7">
        <v>9.351861846064239E-3</v>
      </c>
      <c r="AC687" s="7">
        <v>-1.2961710798474064</v>
      </c>
      <c r="AD687" s="7">
        <v>8.3473708484713052E-4</v>
      </c>
      <c r="AE687" s="7">
        <v>-0.21444491222324932</v>
      </c>
      <c r="AF687" s="7">
        <v>-0.19501331367430347</v>
      </c>
      <c r="AG687" s="7">
        <v>1.1384950943449017</v>
      </c>
      <c r="AH687" s="7">
        <v>-4.682747294913856</v>
      </c>
    </row>
    <row r="688" spans="24:34" x14ac:dyDescent="0.25">
      <c r="X688">
        <v>65.3</v>
      </c>
      <c r="Y688" s="7">
        <v>66.62948987337893</v>
      </c>
      <c r="Z688" s="7">
        <v>-1.3294898733789324</v>
      </c>
      <c r="AA688" s="7">
        <v>-1.3530877752333339</v>
      </c>
      <c r="AB688" s="7">
        <v>1.7440037731717775E-2</v>
      </c>
      <c r="AC688" s="7">
        <v>-0.37299876493496614</v>
      </c>
      <c r="AD688" s="7">
        <v>1.299719226602853E-4</v>
      </c>
      <c r="AE688" s="7">
        <v>-0.21444491222324932</v>
      </c>
      <c r="AF688" s="7">
        <v>-0.1930751177101101</v>
      </c>
      <c r="AG688" s="7">
        <v>0.61073624825694284</v>
      </c>
      <c r="AH688" s="7">
        <v>-1.3530877752333277</v>
      </c>
    </row>
    <row r="689" spans="24:34" x14ac:dyDescent="0.25">
      <c r="X689">
        <v>66.900000000000006</v>
      </c>
      <c r="Y689" s="7">
        <v>67.323399143858808</v>
      </c>
      <c r="Z689" s="7">
        <v>-0.42339914385880206</v>
      </c>
      <c r="AA689" s="7">
        <v>-0.43675953246990673</v>
      </c>
      <c r="AB689" s="7">
        <v>3.058980426952837E-2</v>
      </c>
      <c r="AC689" s="7">
        <v>-0.11959088388885611</v>
      </c>
      <c r="AD689" s="7">
        <v>2.3752627915497744E-5</v>
      </c>
      <c r="AE689" s="7">
        <v>-0.21444491222324932</v>
      </c>
      <c r="AF689" s="7">
        <v>-0.18915627648940722</v>
      </c>
      <c r="AG689" s="7">
        <v>0.34581914910666256</v>
      </c>
      <c r="AH689" s="7">
        <v>-0.43675953246990729</v>
      </c>
    </row>
    <row r="690" spans="24:34" x14ac:dyDescent="0.25">
      <c r="X690">
        <v>66.7</v>
      </c>
      <c r="Y690" s="7">
        <v>66.056470610494799</v>
      </c>
      <c r="Z690" s="7">
        <v>0.64352938950520411</v>
      </c>
      <c r="AA690" s="7">
        <v>0.65675400050804456</v>
      </c>
      <c r="AB690" s="7">
        <v>2.0136323482790056E-2</v>
      </c>
      <c r="AC690" s="7">
        <v>0.18079542978579907</v>
      </c>
      <c r="AD690" s="7">
        <v>3.5353776801658857E-5</v>
      </c>
      <c r="AE690" s="7">
        <v>-0.21444491222324932</v>
      </c>
      <c r="AF690" s="7">
        <v>-0.18852159050734707</v>
      </c>
      <c r="AG690" s="7">
        <v>0.4252004583555844</v>
      </c>
      <c r="AH690" s="7">
        <v>0.65675400050805066</v>
      </c>
    </row>
    <row r="691" spans="24:34" x14ac:dyDescent="0.25">
      <c r="X691">
        <v>66.5</v>
      </c>
      <c r="Y691" s="7">
        <v>67.607549198087696</v>
      </c>
      <c r="Z691" s="7">
        <v>-1.1075491980876961</v>
      </c>
      <c r="AA691" s="7">
        <v>-1.1154371968116976</v>
      </c>
      <c r="AB691" s="7">
        <v>7.0716654837688613E-3</v>
      </c>
      <c r="AC691" s="7">
        <v>-0.3091049548626586</v>
      </c>
      <c r="AD691" s="7">
        <v>3.5814767585418417E-5</v>
      </c>
      <c r="AE691" s="7">
        <v>-0.21444491222324932</v>
      </c>
      <c r="AF691" s="7">
        <v>-0.18842578243852012</v>
      </c>
      <c r="AG691" s="7">
        <v>0.55597208101006168</v>
      </c>
      <c r="AH691" s="7">
        <v>-1.1154371968117014</v>
      </c>
    </row>
    <row r="692" spans="24:34" x14ac:dyDescent="0.25">
      <c r="X692">
        <v>66.3</v>
      </c>
      <c r="Y692" s="7">
        <v>67.386057146311842</v>
      </c>
      <c r="Z692" s="7">
        <v>-1.0860571463118447</v>
      </c>
      <c r="AA692" s="7">
        <v>-1.0932975226090917</v>
      </c>
      <c r="AB692" s="7">
        <v>6.6225123056775238E-3</v>
      </c>
      <c r="AC692" s="7">
        <v>-0.30303822435016903</v>
      </c>
      <c r="AD692" s="7">
        <v>3.2221791607913628E-5</v>
      </c>
      <c r="AE692" s="7">
        <v>-0.21444491222324932</v>
      </c>
      <c r="AF692" s="7">
        <v>-0.18834626802110582</v>
      </c>
      <c r="AG692" s="7">
        <v>0.55048907741223074</v>
      </c>
      <c r="AH692" s="7">
        <v>-1.0932975226090902</v>
      </c>
    </row>
    <row r="693" spans="24:34" x14ac:dyDescent="0.25">
      <c r="X693">
        <v>67.900000000000006</v>
      </c>
      <c r="Y693" s="7">
        <v>68.670174436845471</v>
      </c>
      <c r="Z693" s="7">
        <v>-0.77017443684546549</v>
      </c>
      <c r="AA693" s="7">
        <v>-0.7738494966339573</v>
      </c>
      <c r="AB693" s="7">
        <v>4.7490627111256272E-3</v>
      </c>
      <c r="AC693" s="7">
        <v>-0.21469636615060905</v>
      </c>
      <c r="AD693" s="7">
        <v>1.1576335262760148E-5</v>
      </c>
      <c r="AE693" s="7">
        <v>-0.21444491222324932</v>
      </c>
      <c r="AF693" s="7">
        <v>-0.18788057981404235</v>
      </c>
      <c r="AG693" s="7">
        <v>0.46335339229427147</v>
      </c>
      <c r="AH693" s="7">
        <v>-0.77384949663395319</v>
      </c>
    </row>
    <row r="694" spans="24:34" x14ac:dyDescent="0.25">
      <c r="X694">
        <v>69.5</v>
      </c>
      <c r="Y694" s="7">
        <v>71.722429816188637</v>
      </c>
      <c r="Z694" s="7">
        <v>-2.2224298161886367</v>
      </c>
      <c r="AA694" s="7">
        <v>-2.2560924027389007</v>
      </c>
      <c r="AB694" s="7">
        <v>1.4920748152603445E-2</v>
      </c>
      <c r="AC694" s="7">
        <v>-0.62272221751252343</v>
      </c>
      <c r="AD694" s="7">
        <v>3.0913953454807084E-4</v>
      </c>
      <c r="AE694" s="7">
        <v>-0.21444491222324932</v>
      </c>
      <c r="AF694" s="7">
        <v>-0.18609387195089369</v>
      </c>
      <c r="AG694" s="7">
        <v>0.78912750396404474</v>
      </c>
      <c r="AH694" s="7">
        <v>-2.256092402738906</v>
      </c>
    </row>
    <row r="695" spans="24:34" x14ac:dyDescent="0.25">
      <c r="X695">
        <v>76</v>
      </c>
      <c r="Y695" s="7">
        <v>69.638603454742579</v>
      </c>
      <c r="Z695" s="7">
        <v>6.3613965452574206</v>
      </c>
      <c r="AA695" s="7">
        <v>6.4473461457722721</v>
      </c>
      <c r="AB695" s="7">
        <v>1.3331004505040503E-2</v>
      </c>
      <c r="AC695" s="7">
        <v>1.7810192755581478</v>
      </c>
      <c r="AD695" s="7">
        <v>2.2556672410138224E-3</v>
      </c>
      <c r="AE695" s="7">
        <v>-0.21444491222324932</v>
      </c>
      <c r="AF695" s="7">
        <v>-0.18213935108247467</v>
      </c>
      <c r="AG695" s="7">
        <v>1.3345483414092378</v>
      </c>
      <c r="AH695" s="7">
        <v>6.4473461457722667</v>
      </c>
    </row>
    <row r="696" spans="24:34" x14ac:dyDescent="0.25">
      <c r="X696">
        <v>77</v>
      </c>
      <c r="Y696" s="7">
        <v>69.363074776083423</v>
      </c>
      <c r="Z696" s="7">
        <v>7.6369252239165775</v>
      </c>
      <c r="AA696" s="7">
        <v>7.75320842561284</v>
      </c>
      <c r="AB696" s="7">
        <v>1.49980750307349E-2</v>
      </c>
      <c r="AC696" s="7">
        <v>2.1399414473612799</v>
      </c>
      <c r="AD696" s="7">
        <v>3.6698526124744079E-3</v>
      </c>
      <c r="AE696" s="7">
        <v>-0.21444491222324932</v>
      </c>
      <c r="AF696" s="7">
        <v>-0.1801943831006729</v>
      </c>
      <c r="AG696" s="7">
        <v>1.4628538708159746</v>
      </c>
      <c r="AH696" s="7">
        <v>7.7532084256128453</v>
      </c>
    </row>
    <row r="697" spans="24:34" x14ac:dyDescent="0.25">
      <c r="X697">
        <v>76</v>
      </c>
      <c r="Y697" s="7">
        <v>69.628881567842171</v>
      </c>
      <c r="Z697" s="7">
        <v>6.3711184321578287</v>
      </c>
      <c r="AA697" s="7">
        <v>6.3949151527615271</v>
      </c>
      <c r="AB697" s="7">
        <v>3.7211941105139354E-3</v>
      </c>
      <c r="AC697" s="7">
        <v>1.7751175764525999</v>
      </c>
      <c r="AD697" s="7">
        <v>6.1944404304746818E-4</v>
      </c>
      <c r="AE697" s="7">
        <v>-0.198915705174462</v>
      </c>
      <c r="AF697" s="7">
        <v>-0.17934334309615141</v>
      </c>
      <c r="AG697" s="7">
        <v>1.3323353843730938</v>
      </c>
      <c r="AH697" s="7">
        <v>6.3949151527615218</v>
      </c>
    </row>
    <row r="698" spans="24:34" x14ac:dyDescent="0.25">
      <c r="X698">
        <v>74</v>
      </c>
      <c r="Y698" s="7">
        <v>69.407499660222669</v>
      </c>
      <c r="Z698" s="7">
        <v>4.592500339777331</v>
      </c>
      <c r="AA698" s="7">
        <v>4.6431798040180752</v>
      </c>
      <c r="AB698" s="7">
        <v>1.091481837444476E-2</v>
      </c>
      <c r="AC698" s="7">
        <v>1.2842046590953333</v>
      </c>
      <c r="AD698" s="7">
        <v>9.5785043195739466E-4</v>
      </c>
      <c r="AE698" s="7">
        <v>-0.198915705174462</v>
      </c>
      <c r="AF698" s="7">
        <v>-0.17899809866607017</v>
      </c>
      <c r="AG698" s="7">
        <v>1.1332275407416348</v>
      </c>
      <c r="AH698" s="7">
        <v>4.6431798040180778</v>
      </c>
    </row>
    <row r="699" spans="24:34" x14ac:dyDescent="0.25">
      <c r="X699">
        <v>69.3</v>
      </c>
      <c r="Y699" s="7">
        <v>69.122496901062945</v>
      </c>
      <c r="Z699" s="7">
        <v>0.17750309893705207</v>
      </c>
      <c r="AA699" s="7">
        <v>0.17825448919614928</v>
      </c>
      <c r="AB699" s="7">
        <v>4.2152669617894715E-3</v>
      </c>
      <c r="AC699" s="7">
        <v>4.9468085138808758E-2</v>
      </c>
      <c r="AD699" s="7">
        <v>5.4520046711040957E-7</v>
      </c>
      <c r="AE699" s="7">
        <v>-0.198915705174462</v>
      </c>
      <c r="AF699" s="7">
        <v>-0.17697942731169247</v>
      </c>
      <c r="AG699" s="7">
        <v>0.22241421973158271</v>
      </c>
      <c r="AH699" s="7">
        <v>0.17825448919615125</v>
      </c>
    </row>
    <row r="700" spans="24:34" x14ac:dyDescent="0.25">
      <c r="X700">
        <v>65.900000000000006</v>
      </c>
      <c r="Y700" s="7">
        <v>67.800848894096418</v>
      </c>
      <c r="Z700" s="7">
        <v>-1.9008488940964128</v>
      </c>
      <c r="AA700" s="7">
        <v>-1.9107143512725742</v>
      </c>
      <c r="AB700" s="7">
        <v>5.1632297468180988E-3</v>
      </c>
      <c r="AC700" s="7">
        <v>-0.52999719583868399</v>
      </c>
      <c r="AD700" s="7">
        <v>7.6729640588059299E-5</v>
      </c>
      <c r="AE700" s="7">
        <v>-0.198915705174462</v>
      </c>
      <c r="AF700" s="7">
        <v>-0.17658873009430254</v>
      </c>
      <c r="AG700" s="7">
        <v>0.72800906301960555</v>
      </c>
      <c r="AH700" s="7">
        <v>-1.9107143512725755</v>
      </c>
    </row>
    <row r="701" spans="24:34" x14ac:dyDescent="0.25">
      <c r="X701">
        <v>64.7</v>
      </c>
      <c r="Y701" s="7">
        <v>67.17980600328103</v>
      </c>
      <c r="Z701" s="7">
        <v>-2.479806003281027</v>
      </c>
      <c r="AA701" s="7">
        <v>-2.4930023784075388</v>
      </c>
      <c r="AB701" s="7">
        <v>5.2933664407275533E-3</v>
      </c>
      <c r="AC701" s="7">
        <v>-0.69146800832855526</v>
      </c>
      <c r="AD701" s="7">
        <v>1.3391447651171789E-4</v>
      </c>
      <c r="AE701" s="7">
        <v>-0.198915705174462</v>
      </c>
      <c r="AF701" s="7">
        <v>-0.17469820264092001</v>
      </c>
      <c r="AG701" s="7">
        <v>0.83154555397077035</v>
      </c>
      <c r="AH701" s="7">
        <v>-2.4930023784075432</v>
      </c>
    </row>
    <row r="702" spans="24:34" x14ac:dyDescent="0.25">
      <c r="X702">
        <v>66.8</v>
      </c>
      <c r="Y702" s="7">
        <v>71.003909237291666</v>
      </c>
      <c r="Z702" s="7">
        <v>-4.2039092372916684</v>
      </c>
      <c r="AA702" s="7">
        <v>-4.2233357988119735</v>
      </c>
      <c r="AB702" s="7">
        <v>4.5998145650106344E-3</v>
      </c>
      <c r="AC702" s="7">
        <v>-1.1718077449906563</v>
      </c>
      <c r="AD702" s="7">
        <v>3.3396559944097383E-4</v>
      </c>
      <c r="AE702" s="7">
        <v>-0.198915705174462</v>
      </c>
      <c r="AF702" s="7">
        <v>-0.17393837762214023</v>
      </c>
      <c r="AG702" s="7">
        <v>1.0825006905266419</v>
      </c>
      <c r="AH702" s="7">
        <v>-4.2233357988119744</v>
      </c>
    </row>
    <row r="703" spans="24:34" x14ac:dyDescent="0.25">
      <c r="X703">
        <v>67.2</v>
      </c>
      <c r="Y703" s="7">
        <v>70.688712002644479</v>
      </c>
      <c r="Z703" s="7">
        <v>-3.4887120026444762</v>
      </c>
      <c r="AA703" s="7">
        <v>-3.5056843782253821</v>
      </c>
      <c r="AB703" s="7">
        <v>4.8413872299320707E-3</v>
      </c>
      <c r="AC703" s="7">
        <v>-0.97256997538873158</v>
      </c>
      <c r="AD703" s="7">
        <v>2.4219525460246431E-4</v>
      </c>
      <c r="AE703" s="7">
        <v>-0.198915705174462</v>
      </c>
      <c r="AF703" s="7">
        <v>-0.17361674885912015</v>
      </c>
      <c r="AG703" s="7">
        <v>0.98618962445806113</v>
      </c>
      <c r="AH703" s="7">
        <v>-3.5056843782253893</v>
      </c>
    </row>
    <row r="704" spans="24:34" x14ac:dyDescent="0.25">
      <c r="X704">
        <v>81.2</v>
      </c>
      <c r="Y704" s="7">
        <v>81.462221155946381</v>
      </c>
      <c r="Z704" s="7">
        <v>-0.26222115594637785</v>
      </c>
      <c r="AA704" s="7">
        <v>-0.26363048164976988</v>
      </c>
      <c r="AB704" s="7">
        <v>5.3458374561835744E-3</v>
      </c>
      <c r="AC704" s="7">
        <v>-7.3119559620875935E-2</v>
      </c>
      <c r="AD704" s="7">
        <v>1.5123669510429198E-6</v>
      </c>
      <c r="AE704" s="7">
        <v>-0.1880739545732803</v>
      </c>
      <c r="AF704" s="7">
        <v>-0.17279688466531981</v>
      </c>
      <c r="AG704" s="7">
        <v>0.27040628620813523</v>
      </c>
      <c r="AH704" s="7">
        <v>-0.26363048164977293</v>
      </c>
    </row>
    <row r="705" spans="24:34" x14ac:dyDescent="0.25">
      <c r="X705">
        <v>81</v>
      </c>
      <c r="Y705" s="7">
        <v>81.35887350216484</v>
      </c>
      <c r="Z705" s="7">
        <v>-0.35887350216484037</v>
      </c>
      <c r="AA705" s="7">
        <v>-0.3608424227010687</v>
      </c>
      <c r="AB705" s="7">
        <v>5.4564552623612029E-3</v>
      </c>
      <c r="AC705" s="7">
        <v>-0.10007633292612432</v>
      </c>
      <c r="AD705" s="7">
        <v>2.8919845028018E-6</v>
      </c>
      <c r="AE705" s="7">
        <v>-0.1880739545732803</v>
      </c>
      <c r="AF705" s="7">
        <v>-0.17217392816806079</v>
      </c>
      <c r="AG705" s="7">
        <v>0.31634843594701761</v>
      </c>
      <c r="AH705" s="7">
        <v>-0.36084242270107081</v>
      </c>
    </row>
    <row r="706" spans="24:34" x14ac:dyDescent="0.25">
      <c r="X706">
        <v>85</v>
      </c>
      <c r="Y706" s="7">
        <v>82.115182011383666</v>
      </c>
      <c r="Z706" s="7">
        <v>2.8848179886163337</v>
      </c>
      <c r="AA706" s="7">
        <v>2.9414738406639458</v>
      </c>
      <c r="AB706" s="7">
        <v>1.9261042292601921E-2</v>
      </c>
      <c r="AC706" s="7">
        <v>0.81010925870292483</v>
      </c>
      <c r="AD706" s="7">
        <v>6.7835955766829621E-4</v>
      </c>
      <c r="AE706" s="7">
        <v>-0.1880739545732803</v>
      </c>
      <c r="AF706" s="7">
        <v>-0.17183320090680237</v>
      </c>
      <c r="AG706" s="7">
        <v>0.90006069723265048</v>
      </c>
      <c r="AH706" s="7">
        <v>2.941473840663944</v>
      </c>
    </row>
    <row r="707" spans="24:34" x14ac:dyDescent="0.25">
      <c r="X707">
        <v>84</v>
      </c>
      <c r="Y707" s="7">
        <v>85.013700017496959</v>
      </c>
      <c r="Z707" s="7">
        <v>-1.0137000174969586</v>
      </c>
      <c r="AA707" s="7">
        <v>-1.0298408132979944</v>
      </c>
      <c r="AB707" s="7">
        <v>1.5673097815329284E-2</v>
      </c>
      <c r="AC707" s="7">
        <v>-0.28414607958222099</v>
      </c>
      <c r="AD707" s="7">
        <v>6.7662061421105835E-5</v>
      </c>
      <c r="AE707" s="7">
        <v>-0.1880739545732803</v>
      </c>
      <c r="AF707" s="7">
        <v>-0.17161494087345178</v>
      </c>
      <c r="AG707" s="7">
        <v>0.53305354288497231</v>
      </c>
      <c r="AH707" s="7">
        <v>-1.0298408132979964</v>
      </c>
    </row>
    <row r="708" spans="24:34" x14ac:dyDescent="0.25">
      <c r="X708">
        <v>86</v>
      </c>
      <c r="Y708" s="7">
        <v>83.201397960607352</v>
      </c>
      <c r="Z708" s="7">
        <v>2.7986020393926481</v>
      </c>
      <c r="AA708" s="7">
        <v>2.8802950711306465</v>
      </c>
      <c r="AB708" s="7">
        <v>2.8362730109430009E-2</v>
      </c>
      <c r="AC708" s="7">
        <v>0.78957057582757295</v>
      </c>
      <c r="AD708" s="7">
        <v>9.5779414403491766E-4</v>
      </c>
      <c r="AE708" s="7">
        <v>-0.1880739545732803</v>
      </c>
      <c r="AF708" s="7">
        <v>-0.1680207681379069</v>
      </c>
      <c r="AG708" s="7">
        <v>0.888577838924409</v>
      </c>
      <c r="AH708" s="7">
        <v>2.8802950711306483</v>
      </c>
    </row>
    <row r="709" spans="24:34" x14ac:dyDescent="0.25">
      <c r="X709">
        <v>82.2</v>
      </c>
      <c r="Y709" s="7">
        <v>82.315240967051196</v>
      </c>
      <c r="Z709" s="7">
        <v>-0.11524096705119291</v>
      </c>
      <c r="AA709" s="7">
        <v>-0.11668230350127828</v>
      </c>
      <c r="AB709" s="7">
        <v>1.2352656802635181E-2</v>
      </c>
      <c r="AC709" s="7">
        <v>-3.2248375039751573E-2</v>
      </c>
      <c r="AD709" s="7">
        <v>6.8457422984556248E-7</v>
      </c>
      <c r="AE709" s="7">
        <v>-0.1880739545732803</v>
      </c>
      <c r="AF709" s="7">
        <v>-0.16771046130257192</v>
      </c>
      <c r="AG709" s="7">
        <v>0.1795783256402386</v>
      </c>
      <c r="AH709" s="7">
        <v>-0.11668230350128521</v>
      </c>
    </row>
    <row r="710" spans="24:34" x14ac:dyDescent="0.25">
      <c r="X710">
        <v>82.1</v>
      </c>
      <c r="Y710" s="7">
        <v>81.228017209039123</v>
      </c>
      <c r="Z710" s="7">
        <v>0.87198279096087106</v>
      </c>
      <c r="AA710" s="7">
        <v>0.88181885670202576</v>
      </c>
      <c r="AB710" s="7">
        <v>1.1154292819206863E-2</v>
      </c>
      <c r="AC710" s="7">
        <v>0.24386279073766257</v>
      </c>
      <c r="AD710" s="7">
        <v>3.5306200796860825E-5</v>
      </c>
      <c r="AE710" s="7">
        <v>-0.17879863688351211</v>
      </c>
      <c r="AF710" s="7">
        <v>-0.1674429440519257</v>
      </c>
      <c r="AG710" s="7">
        <v>0.49382465586244534</v>
      </c>
      <c r="AH710" s="7">
        <v>0.88181885670202365</v>
      </c>
    </row>
    <row r="711" spans="24:34" x14ac:dyDescent="0.25">
      <c r="X711">
        <v>81.8</v>
      </c>
      <c r="Y711" s="7">
        <v>81.837604225371265</v>
      </c>
      <c r="Z711" s="7">
        <v>-3.7604225371268285E-2</v>
      </c>
      <c r="AA711" s="7">
        <v>-3.7964930357460958E-2</v>
      </c>
      <c r="AB711" s="7">
        <v>9.5010048168400821E-3</v>
      </c>
      <c r="AC711" s="7">
        <v>-1.0507793247511613E-2</v>
      </c>
      <c r="AD711" s="7">
        <v>5.5742306630239935E-8</v>
      </c>
      <c r="AE711" s="7">
        <v>-0.17879863688351211</v>
      </c>
      <c r="AF711" s="7">
        <v>-0.16731600897796303</v>
      </c>
      <c r="AG711" s="7">
        <v>0.10250752776021678</v>
      </c>
      <c r="AH711" s="7">
        <v>-3.7964930357465565E-2</v>
      </c>
    </row>
    <row r="712" spans="24:34" x14ac:dyDescent="0.25">
      <c r="X712">
        <v>81.8</v>
      </c>
      <c r="Y712" s="7">
        <v>80.7240653460277</v>
      </c>
      <c r="Z712" s="7">
        <v>1.0759346539722969</v>
      </c>
      <c r="AA712" s="7">
        <v>1.0873447986215581</v>
      </c>
      <c r="AB712" s="7">
        <v>1.0493584614300843E-2</v>
      </c>
      <c r="AC712" s="7">
        <v>0.30080044904152231</v>
      </c>
      <c r="AD712" s="7">
        <v>5.0502004242639469E-5</v>
      </c>
      <c r="AE712" s="7">
        <v>-0.17879863688351211</v>
      </c>
      <c r="AF712" s="7">
        <v>-0.16570372716203502</v>
      </c>
      <c r="AG712" s="7">
        <v>0.54845277740341725</v>
      </c>
      <c r="AH712" s="7">
        <v>1.0873447986215521</v>
      </c>
    </row>
    <row r="713" spans="24:34" x14ac:dyDescent="0.25">
      <c r="X713">
        <v>81.7</v>
      </c>
      <c r="Y713" s="7">
        <v>78.90880790535239</v>
      </c>
      <c r="Z713" s="7">
        <v>2.791192094647613</v>
      </c>
      <c r="AA713" s="7">
        <v>2.8040907538338331</v>
      </c>
      <c r="AB713" s="7">
        <v>4.5999435533902516E-3</v>
      </c>
      <c r="AC713" s="7">
        <v>0.77802363028429167</v>
      </c>
      <c r="AD713" s="7">
        <v>1.4722678069052406E-4</v>
      </c>
      <c r="AE713" s="7">
        <v>-0.17879863688351211</v>
      </c>
      <c r="AF713" s="7">
        <v>-0.16262029784462714</v>
      </c>
      <c r="AG713" s="7">
        <v>0.88205647794474684</v>
      </c>
      <c r="AH713" s="7">
        <v>2.8040907538338322</v>
      </c>
    </row>
    <row r="714" spans="24:34" x14ac:dyDescent="0.25">
      <c r="X714">
        <v>81.5</v>
      </c>
      <c r="Y714" s="7">
        <v>79.154595889459216</v>
      </c>
      <c r="Z714" s="7">
        <v>2.3454041105407839</v>
      </c>
      <c r="AA714" s="7">
        <v>2.4315524499523207</v>
      </c>
      <c r="AB714" s="7">
        <v>3.5429356834651655E-2</v>
      </c>
      <c r="AC714" s="7">
        <v>0.66412916682642342</v>
      </c>
      <c r="AD714" s="7">
        <v>8.526695127049524E-4</v>
      </c>
      <c r="AE714" s="7">
        <v>-0.17879863688351211</v>
      </c>
      <c r="AF714" s="7">
        <v>-0.16241664462029351</v>
      </c>
      <c r="AG714" s="7">
        <v>0.81494120452117491</v>
      </c>
      <c r="AH714" s="7">
        <v>2.4315524499523158</v>
      </c>
    </row>
    <row r="715" spans="24:34" x14ac:dyDescent="0.25">
      <c r="X715">
        <v>81</v>
      </c>
      <c r="Y715" s="7">
        <v>79.238176243126418</v>
      </c>
      <c r="Z715" s="7">
        <v>1.7618237568735822</v>
      </c>
      <c r="AA715" s="7">
        <v>1.8382437259235473</v>
      </c>
      <c r="AB715" s="7">
        <v>4.1572272475227788E-2</v>
      </c>
      <c r="AC715" s="7">
        <v>0.50047762816732655</v>
      </c>
      <c r="AD715" s="7">
        <v>5.7182104178499454E-4</v>
      </c>
      <c r="AE715" s="7">
        <v>-0.17879863688351211</v>
      </c>
      <c r="AF715" s="7">
        <v>-0.16116132406562719</v>
      </c>
      <c r="AG715" s="7">
        <v>0.70744443468538687</v>
      </c>
      <c r="AH715" s="7">
        <v>1.838243725923554</v>
      </c>
    </row>
    <row r="716" spans="24:34" x14ac:dyDescent="0.25">
      <c r="X716">
        <v>84</v>
      </c>
      <c r="Y716" s="7">
        <v>78.487087215682735</v>
      </c>
      <c r="Z716" s="7">
        <v>5.5129127843172654</v>
      </c>
      <c r="AA716" s="7">
        <v>5.5415764921080921</v>
      </c>
      <c r="AB716" s="7">
        <v>5.1724825655012213E-3</v>
      </c>
      <c r="AC716" s="7">
        <v>1.5371247622528588</v>
      </c>
      <c r="AD716" s="7">
        <v>6.4657049527149825E-4</v>
      </c>
      <c r="AE716" s="7">
        <v>-0.17879863688351211</v>
      </c>
      <c r="AF716" s="7">
        <v>-0.16110952059533049</v>
      </c>
      <c r="AG716" s="7">
        <v>1.239808357066873</v>
      </c>
      <c r="AH716" s="7">
        <v>5.5415764921080859</v>
      </c>
    </row>
    <row r="717" spans="24:34" x14ac:dyDescent="0.25">
      <c r="X717">
        <v>84</v>
      </c>
      <c r="Y717" s="7">
        <v>78.508231823466915</v>
      </c>
      <c r="Z717" s="7">
        <v>5.4917681765330855</v>
      </c>
      <c r="AA717" s="7">
        <v>5.5184521435422909</v>
      </c>
      <c r="AB717" s="7">
        <v>4.8354078852393245E-3</v>
      </c>
      <c r="AC717" s="7">
        <v>1.5309698222167498</v>
      </c>
      <c r="AD717" s="7">
        <v>5.9940154536237218E-4</v>
      </c>
      <c r="AE717" s="7">
        <v>-0.16799678341230881</v>
      </c>
      <c r="AF717" s="7">
        <v>-0.16015430536466521</v>
      </c>
      <c r="AG717" s="7">
        <v>1.2373236529771625</v>
      </c>
      <c r="AH717" s="7">
        <v>5.5184521435422855</v>
      </c>
    </row>
    <row r="718" spans="24:34" x14ac:dyDescent="0.25">
      <c r="X718">
        <v>80</v>
      </c>
      <c r="Y718" s="7">
        <v>76.742423653332395</v>
      </c>
      <c r="Z718" s="7">
        <v>3.2575763466676051</v>
      </c>
      <c r="AA718" s="7">
        <v>3.2961668042486281</v>
      </c>
      <c r="AB718" s="7">
        <v>1.1707677394021879E-2</v>
      </c>
      <c r="AC718" s="7">
        <v>0.91128408123744653</v>
      </c>
      <c r="AD718" s="7">
        <v>5.1777287156036598E-4</v>
      </c>
      <c r="AE718" s="7">
        <v>-0.16799678341230881</v>
      </c>
      <c r="AF718" s="7">
        <v>-0.16012540731108391</v>
      </c>
      <c r="AG718" s="7">
        <v>0.95461200560093862</v>
      </c>
      <c r="AH718" s="7">
        <v>3.2961668042486321</v>
      </c>
    </row>
    <row r="719" spans="24:34" x14ac:dyDescent="0.25">
      <c r="X719">
        <v>81</v>
      </c>
      <c r="Y719" s="7">
        <v>77.69152267883436</v>
      </c>
      <c r="Z719" s="7">
        <v>3.3084773211656398</v>
      </c>
      <c r="AA719" s="7">
        <v>3.3548098772058381</v>
      </c>
      <c r="AB719" s="7">
        <v>1.3810784436698798E-2</v>
      </c>
      <c r="AC719" s="7">
        <v>0.92650961208380045</v>
      </c>
      <c r="AD719" s="7">
        <v>6.3270949991045165E-4</v>
      </c>
      <c r="AE719" s="7">
        <v>-0.16799678341230881</v>
      </c>
      <c r="AF719" s="7">
        <v>-0.15849551549974875</v>
      </c>
      <c r="AG719" s="7">
        <v>0.96255369309135186</v>
      </c>
      <c r="AH719" s="7">
        <v>3.3548098772058377</v>
      </c>
    </row>
    <row r="720" spans="24:34" x14ac:dyDescent="0.25">
      <c r="X720">
        <v>79.7</v>
      </c>
      <c r="Y720" s="7">
        <v>79.426225860172607</v>
      </c>
      <c r="Z720" s="7">
        <v>0.2737741398273954</v>
      </c>
      <c r="AA720" s="7">
        <v>0.27570473407203622</v>
      </c>
      <c r="AB720" s="7">
        <v>7.0023978773630768E-3</v>
      </c>
      <c r="AC720" s="7">
        <v>7.6404724663229742E-2</v>
      </c>
      <c r="AD720" s="7">
        <v>2.1666332968966053E-6</v>
      </c>
      <c r="AE720" s="7">
        <v>-0.16799678341230881</v>
      </c>
      <c r="AF720" s="7">
        <v>-0.15749707020362619</v>
      </c>
      <c r="AG720" s="7">
        <v>0.27641404570540501</v>
      </c>
      <c r="AH720" s="7">
        <v>0.27570473407204044</v>
      </c>
    </row>
    <row r="721" spans="24:34" x14ac:dyDescent="0.25">
      <c r="X721">
        <v>79.3</v>
      </c>
      <c r="Y721" s="7">
        <v>77.422646483896315</v>
      </c>
      <c r="Z721" s="7">
        <v>1.8773535161036818</v>
      </c>
      <c r="AA721" s="7">
        <v>1.9280463253773661</v>
      </c>
      <c r="AB721" s="7">
        <v>2.6292319124523848E-2</v>
      </c>
      <c r="AC721" s="7">
        <v>0.52909499610973687</v>
      </c>
      <c r="AD721" s="7">
        <v>3.9784509364710187E-4</v>
      </c>
      <c r="AE721" s="7">
        <v>-0.16799678341230881</v>
      </c>
      <c r="AF721" s="7">
        <v>-0.15639731260051548</v>
      </c>
      <c r="AG721" s="7">
        <v>0.72738916414099608</v>
      </c>
      <c r="AH721" s="7">
        <v>1.9280463253773692</v>
      </c>
    </row>
    <row r="722" spans="24:34" x14ac:dyDescent="0.25">
      <c r="X722">
        <v>79.3</v>
      </c>
      <c r="Y722" s="7">
        <v>77.52260060291313</v>
      </c>
      <c r="Z722" s="7">
        <v>1.7773993970868673</v>
      </c>
      <c r="AA722" s="7">
        <v>1.7852301662890682</v>
      </c>
      <c r="AB722" s="7">
        <v>4.3864199418508663E-3</v>
      </c>
      <c r="AC722" s="7">
        <v>0.49538347401549532</v>
      </c>
      <c r="AD722" s="7">
        <v>5.6904789808661583E-5</v>
      </c>
      <c r="AE722" s="7">
        <v>-0.16799678341230881</v>
      </c>
      <c r="AF722" s="7">
        <v>-0.1553032300070058</v>
      </c>
      <c r="AG722" s="7">
        <v>0.70383483432940097</v>
      </c>
      <c r="AH722" s="7">
        <v>1.7852301662890715</v>
      </c>
    </row>
    <row r="723" spans="24:34" x14ac:dyDescent="0.25">
      <c r="X723">
        <v>78.900000000000006</v>
      </c>
      <c r="Y723" s="7">
        <v>77.572535725135211</v>
      </c>
      <c r="Z723" s="7">
        <v>1.3274642748647949</v>
      </c>
      <c r="AA723" s="7">
        <v>1.3328408263852509</v>
      </c>
      <c r="AB723" s="7">
        <v>4.0339036845365786E-3</v>
      </c>
      <c r="AC723" s="7">
        <v>0.36991543792011716</v>
      </c>
      <c r="AD723" s="7">
        <v>2.9169721422889073E-5</v>
      </c>
      <c r="AE723" s="7">
        <v>-0.16799678341230881</v>
      </c>
      <c r="AF723" s="7">
        <v>-0.15473610874154492</v>
      </c>
      <c r="AG723" s="7">
        <v>0.60820673945634407</v>
      </c>
      <c r="AH723" s="7">
        <v>1.3328408263852511</v>
      </c>
    </row>
    <row r="724" spans="24:34" x14ac:dyDescent="0.25">
      <c r="X724">
        <v>82.5</v>
      </c>
      <c r="Y724" s="7">
        <v>81.553847420569653</v>
      </c>
      <c r="Z724" s="7">
        <v>0.94615257943034692</v>
      </c>
      <c r="AA724" s="7">
        <v>0.95205375227175182</v>
      </c>
      <c r="AB724" s="7">
        <v>6.1983609930953533E-3</v>
      </c>
      <c r="AC724" s="7">
        <v>0.26394486368527231</v>
      </c>
      <c r="AD724" s="7">
        <v>2.2869148082403877E-5</v>
      </c>
      <c r="AE724" s="7">
        <v>-0.16799678341230881</v>
      </c>
      <c r="AF724" s="7">
        <v>-0.15443666955143454</v>
      </c>
      <c r="AG724" s="7">
        <v>0.51375564589138323</v>
      </c>
      <c r="AH724" s="7">
        <v>0.95205375227175826</v>
      </c>
    </row>
    <row r="725" spans="24:34" x14ac:dyDescent="0.25">
      <c r="X725">
        <v>82.3</v>
      </c>
      <c r="Y725" s="7">
        <v>79.625703093078442</v>
      </c>
      <c r="Z725" s="7">
        <v>2.6742969069215548</v>
      </c>
      <c r="AA725" s="7">
        <v>2.6849707079471301</v>
      </c>
      <c r="AB725" s="7">
        <v>3.9753882580452976E-3</v>
      </c>
      <c r="AC725" s="7">
        <v>0.74520623314777124</v>
      </c>
      <c r="AD725" s="7">
        <v>1.1665647180434179E-4</v>
      </c>
      <c r="AE725" s="7">
        <v>-0.15567569037416348</v>
      </c>
      <c r="AF725" s="7">
        <v>-0.15287020108891058</v>
      </c>
      <c r="AG725" s="7">
        <v>0.86325328446972693</v>
      </c>
      <c r="AH725" s="7">
        <v>2.6849707079471234</v>
      </c>
    </row>
    <row r="726" spans="24:34" x14ac:dyDescent="0.25">
      <c r="X726">
        <v>82</v>
      </c>
      <c r="Y726" s="7">
        <v>82.61699740971531</v>
      </c>
      <c r="Z726" s="7">
        <v>-0.61699740971531014</v>
      </c>
      <c r="AA726" s="7">
        <v>-0.62122317913609493</v>
      </c>
      <c r="AB726" s="7">
        <v>6.8023370065828882E-3</v>
      </c>
      <c r="AC726" s="7">
        <v>-0.17217392816806079</v>
      </c>
      <c r="AD726" s="7">
        <v>1.0685716072256087E-5</v>
      </c>
      <c r="AE726" s="7">
        <v>-0.15567569037416348</v>
      </c>
      <c r="AF726" s="7">
        <v>-0.14614147349613868</v>
      </c>
      <c r="AG726" s="7">
        <v>0.41493846310996624</v>
      </c>
      <c r="AH726" s="7">
        <v>-0.62122317913609459</v>
      </c>
    </row>
    <row r="727" spans="24:34" x14ac:dyDescent="0.25">
      <c r="X727">
        <v>82</v>
      </c>
      <c r="Y727" s="7">
        <v>82.641001915867704</v>
      </c>
      <c r="Z727" s="7">
        <v>-0.6410019158677045</v>
      </c>
      <c r="AA727" s="7">
        <v>-0.646299358220503</v>
      </c>
      <c r="AB727" s="7">
        <v>8.1965768423169806E-3</v>
      </c>
      <c r="AC727" s="7">
        <v>-0.17899809866607017</v>
      </c>
      <c r="AD727" s="7">
        <v>1.3936385359211004E-5</v>
      </c>
      <c r="AE727" s="7">
        <v>-0.15567569037416348</v>
      </c>
      <c r="AF727" s="7">
        <v>-0.14197784413260156</v>
      </c>
      <c r="AG727" s="7">
        <v>0.4230816690262888</v>
      </c>
      <c r="AH727" s="7">
        <v>-0.646299358220499</v>
      </c>
    </row>
    <row r="728" spans="24:34" x14ac:dyDescent="0.25">
      <c r="X728">
        <v>81.8</v>
      </c>
      <c r="Y728" s="7">
        <v>82.53247650273309</v>
      </c>
      <c r="Z728" s="7">
        <v>-0.73247650273309262</v>
      </c>
      <c r="AA728" s="7">
        <v>-0.73779075611146538</v>
      </c>
      <c r="AB728" s="7">
        <v>7.2029275703936989E-3</v>
      </c>
      <c r="AC728" s="7">
        <v>-0.20443975191762306</v>
      </c>
      <c r="AD728" s="7">
        <v>1.5959734028171928E-5</v>
      </c>
      <c r="AE728" s="7">
        <v>-0.15567569037416348</v>
      </c>
      <c r="AF728" s="7">
        <v>-0.14187828350052506</v>
      </c>
      <c r="AG728" s="7">
        <v>0.45215014311357138</v>
      </c>
      <c r="AH728" s="7">
        <v>-0.73779075611146949</v>
      </c>
    </row>
    <row r="729" spans="24:34" x14ac:dyDescent="0.25">
      <c r="X729">
        <v>81.599999999999994</v>
      </c>
      <c r="Y729" s="7">
        <v>79.724764432404157</v>
      </c>
      <c r="Z729" s="7">
        <v>1.875235567595837</v>
      </c>
      <c r="AA729" s="7">
        <v>1.901075206545201</v>
      </c>
      <c r="AB729" s="7">
        <v>1.3592118218365548E-2</v>
      </c>
      <c r="AC729" s="7">
        <v>0.52508481199481016</v>
      </c>
      <c r="AD729" s="7">
        <v>1.9995668197036212E-4</v>
      </c>
      <c r="AE729" s="7">
        <v>-0.15567569037416348</v>
      </c>
      <c r="AF729" s="7">
        <v>-0.13771363345724955</v>
      </c>
      <c r="AG729" s="7">
        <v>0.72462736078263712</v>
      </c>
      <c r="AH729" s="7">
        <v>1.9010752065452032</v>
      </c>
    </row>
    <row r="730" spans="24:34" x14ac:dyDescent="0.25">
      <c r="X730">
        <v>81.5</v>
      </c>
      <c r="Y730" s="7">
        <v>78.906093791678614</v>
      </c>
      <c r="Z730" s="7">
        <v>2.5939062083213855</v>
      </c>
      <c r="AA730" s="7">
        <v>2.6059036788351477</v>
      </c>
      <c r="AB730" s="7">
        <v>4.6039577791006864E-3</v>
      </c>
      <c r="AC730" s="7">
        <v>0.72303314344121616</v>
      </c>
      <c r="AD730" s="7">
        <v>1.2726185016191554E-4</v>
      </c>
      <c r="AE730" s="7">
        <v>-0.15567569037416348</v>
      </c>
      <c r="AF730" s="7">
        <v>-0.13732410218517035</v>
      </c>
      <c r="AG730" s="7">
        <v>0.85031355595522295</v>
      </c>
      <c r="AH730" s="7">
        <v>2.605903678835146</v>
      </c>
    </row>
    <row r="731" spans="24:34" x14ac:dyDescent="0.25">
      <c r="X731">
        <v>81.3</v>
      </c>
      <c r="Y731" s="7">
        <v>81.114901170455781</v>
      </c>
      <c r="Z731" s="7">
        <v>0.18509882954421641</v>
      </c>
      <c r="AA731" s="7">
        <v>0.18624297719821925</v>
      </c>
      <c r="AB731" s="7">
        <v>6.1433062938402172E-3</v>
      </c>
      <c r="AC731" s="7">
        <v>5.1634940483861254E-2</v>
      </c>
      <c r="AD731" s="7">
        <v>8.6738550935612706E-7</v>
      </c>
      <c r="AE731" s="7">
        <v>-0.15567569037416348</v>
      </c>
      <c r="AF731" s="7">
        <v>-0.13246467928915875</v>
      </c>
      <c r="AG731" s="7">
        <v>0.22723322926865527</v>
      </c>
      <c r="AH731" s="7">
        <v>0.18624297719822178</v>
      </c>
    </row>
    <row r="732" spans="24:34" x14ac:dyDescent="0.25">
      <c r="X732">
        <v>81.2</v>
      </c>
      <c r="Y732" s="7">
        <v>78.620190664554386</v>
      </c>
      <c r="Z732" s="7">
        <v>2.5798093354456171</v>
      </c>
      <c r="AA732" s="7">
        <v>2.5898718890527022</v>
      </c>
      <c r="AB732" s="7">
        <v>3.8853480164839239E-3</v>
      </c>
      <c r="AC732" s="7">
        <v>0.71884430701936641</v>
      </c>
      <c r="AD732" s="7">
        <v>1.0608077193466405E-4</v>
      </c>
      <c r="AE732" s="7">
        <v>-0.15567569037416348</v>
      </c>
      <c r="AF732" s="7">
        <v>-0.13183557759857961</v>
      </c>
      <c r="AG732" s="7">
        <v>0.84784686531198927</v>
      </c>
      <c r="AH732" s="7">
        <v>2.5898718890526955</v>
      </c>
    </row>
    <row r="733" spans="24:34" x14ac:dyDescent="0.25">
      <c r="X733">
        <v>88</v>
      </c>
      <c r="Y733" s="7">
        <v>80.245658114301818</v>
      </c>
      <c r="Z733" s="7">
        <v>7.7543418856981816</v>
      </c>
      <c r="AA733" s="7">
        <v>7.7937141436855342</v>
      </c>
      <c r="AB733" s="7">
        <v>5.0517965197956838E-3</v>
      </c>
      <c r="AC733" s="7">
        <v>2.1619547538317905</v>
      </c>
      <c r="AD733" s="7">
        <v>1.2490648227117757E-3</v>
      </c>
      <c r="AE733" s="7">
        <v>-0.14337818601426075</v>
      </c>
      <c r="AF733" s="7">
        <v>-0.13106858732814447</v>
      </c>
      <c r="AG733" s="7">
        <v>1.4703587160389775</v>
      </c>
      <c r="AH733" s="7">
        <v>7.7937141436855351</v>
      </c>
    </row>
    <row r="734" spans="24:34" x14ac:dyDescent="0.25">
      <c r="X734">
        <v>89</v>
      </c>
      <c r="Y734" s="7">
        <v>79.776891287573079</v>
      </c>
      <c r="Z734" s="7">
        <v>9.2231087124269209</v>
      </c>
      <c r="AA734" s="7">
        <v>9.2686543660709759</v>
      </c>
      <c r="AB734" s="7">
        <v>4.9139445538917779E-3</v>
      </c>
      <c r="AC734" s="7">
        <v>2.5712772024760531</v>
      </c>
      <c r="AD734" s="7">
        <v>1.718358632988909E-3</v>
      </c>
      <c r="AE734" s="7">
        <v>-0.14337818601426075</v>
      </c>
      <c r="AF734" s="7">
        <v>-0.12972628088268975</v>
      </c>
      <c r="AG734" s="7">
        <v>1.6035202532166699</v>
      </c>
      <c r="AH734" s="7">
        <v>9.2686543660709813</v>
      </c>
    </row>
    <row r="735" spans="24:34" x14ac:dyDescent="0.25">
      <c r="X735">
        <v>79.900000000000006</v>
      </c>
      <c r="Y735" s="7">
        <v>79.03230521719577</v>
      </c>
      <c r="Z735" s="7">
        <v>0.86769478280423584</v>
      </c>
      <c r="AA735" s="7">
        <v>0.87179132221095301</v>
      </c>
      <c r="AB735" s="7">
        <v>4.6989908047418297E-3</v>
      </c>
      <c r="AC735" s="7">
        <v>0.24187537502527445</v>
      </c>
      <c r="AD735" s="7">
        <v>1.453716973487741E-5</v>
      </c>
      <c r="AE735" s="7">
        <v>-0.14337818601426075</v>
      </c>
      <c r="AF735" s="7">
        <v>-0.12779860322647116</v>
      </c>
      <c r="AG735" s="7">
        <v>0.49180827059462356</v>
      </c>
      <c r="AH735" s="7">
        <v>0.87179132221095879</v>
      </c>
    </row>
    <row r="736" spans="24:34" x14ac:dyDescent="0.25">
      <c r="X736">
        <v>80</v>
      </c>
      <c r="Y736" s="7">
        <v>78.44962596763466</v>
      </c>
      <c r="Z736" s="7">
        <v>1.5503740323653403</v>
      </c>
      <c r="AA736" s="7">
        <v>1.5558788308601379</v>
      </c>
      <c r="AB736" s="7">
        <v>3.5380637525355349E-3</v>
      </c>
      <c r="AC736" s="7">
        <v>0.43192468036578485</v>
      </c>
      <c r="AD736" s="7">
        <v>3.486321069404978E-5</v>
      </c>
      <c r="AE736" s="7">
        <v>-0.14337818601426075</v>
      </c>
      <c r="AF736" s="7">
        <v>-0.12719377734309936</v>
      </c>
      <c r="AG736" s="7">
        <v>0.65720976892144933</v>
      </c>
      <c r="AH736" s="7">
        <v>1.5558788308601439</v>
      </c>
    </row>
    <row r="737" spans="24:34" x14ac:dyDescent="0.25">
      <c r="X737">
        <v>79.8</v>
      </c>
      <c r="Y737" s="7">
        <v>76.685951619915372</v>
      </c>
      <c r="Z737" s="7">
        <v>3.1140483800846255</v>
      </c>
      <c r="AA737" s="7">
        <v>3.1252393197794959</v>
      </c>
      <c r="AB737" s="7">
        <v>3.5808264743254618E-3</v>
      </c>
      <c r="AC737" s="7">
        <v>0.86757336283853048</v>
      </c>
      <c r="AD737" s="7">
        <v>1.4236394619213713E-4</v>
      </c>
      <c r="AE737" s="7">
        <v>-0.14337818601426075</v>
      </c>
      <c r="AF737" s="7">
        <v>-0.12581137368304479</v>
      </c>
      <c r="AG737" s="7">
        <v>0.93143618291245833</v>
      </c>
      <c r="AH737" s="7">
        <v>3.1252393197794945</v>
      </c>
    </row>
    <row r="738" spans="24:34" x14ac:dyDescent="0.25">
      <c r="X738">
        <v>79.400000000000006</v>
      </c>
      <c r="Y738" s="7">
        <v>76.489461326895494</v>
      </c>
      <c r="Z738" s="7">
        <v>2.9105386731045115</v>
      </c>
      <c r="AA738" s="7">
        <v>2.9213461384185564</v>
      </c>
      <c r="AB738" s="7">
        <v>3.6994812671865621E-3</v>
      </c>
      <c r="AC738" s="7">
        <v>0.8109238765184158</v>
      </c>
      <c r="AD738" s="7">
        <v>1.2851595587443185E-4</v>
      </c>
      <c r="AE738" s="7">
        <v>-0.14337818601426075</v>
      </c>
      <c r="AF738" s="7">
        <v>-0.12494059505914423</v>
      </c>
      <c r="AG738" s="7">
        <v>0.90051311845992332</v>
      </c>
      <c r="AH738" s="7">
        <v>2.9213461384185586</v>
      </c>
    </row>
    <row r="739" spans="24:34" x14ac:dyDescent="0.25">
      <c r="X739">
        <v>75.8</v>
      </c>
      <c r="Y739" s="7">
        <v>72.900401314165137</v>
      </c>
      <c r="Z739" s="7">
        <v>2.8995986858348601</v>
      </c>
      <c r="AA739" s="7">
        <v>2.904498402150594</v>
      </c>
      <c r="AB739" s="7">
        <v>1.6869406132606387E-3</v>
      </c>
      <c r="AC739" s="7">
        <v>0.80706109040826524</v>
      </c>
      <c r="AD739" s="7">
        <v>5.7928496984166072E-5</v>
      </c>
      <c r="AE739" s="7">
        <v>-0.14337818601426075</v>
      </c>
      <c r="AF739" s="7">
        <v>-0.12449740393192799</v>
      </c>
      <c r="AG739" s="7">
        <v>0.89836578875659845</v>
      </c>
      <c r="AH739" s="7">
        <v>2.9044984021505988</v>
      </c>
    </row>
    <row r="740" spans="24:34" x14ac:dyDescent="0.25">
      <c r="X740">
        <v>75.599999999999994</v>
      </c>
      <c r="Y740" s="7">
        <v>72.553381327122693</v>
      </c>
      <c r="Z740" s="7">
        <v>3.046618672877301</v>
      </c>
      <c r="AA740" s="7">
        <v>3.0523939460662604</v>
      </c>
      <c r="AB740" s="7">
        <v>1.8920471246529893E-3</v>
      </c>
      <c r="AC740" s="7">
        <v>0.84806908760488453</v>
      </c>
      <c r="AD740" s="7">
        <v>7.1756838931113904E-5</v>
      </c>
      <c r="AE740" s="7">
        <v>-0.14337818601426075</v>
      </c>
      <c r="AF740" s="7">
        <v>-0.12425299414353798</v>
      </c>
      <c r="AG740" s="7">
        <v>0.92090666606604843</v>
      </c>
      <c r="AH740" s="7">
        <v>3.0523939460662639</v>
      </c>
    </row>
    <row r="741" spans="24:34" x14ac:dyDescent="0.25">
      <c r="X741">
        <v>75.3</v>
      </c>
      <c r="Y741" s="7">
        <v>72.631203614811454</v>
      </c>
      <c r="Z741" s="7">
        <v>2.6687963851885428</v>
      </c>
      <c r="AA741" s="7">
        <v>2.6740471894734981</v>
      </c>
      <c r="AB741" s="7">
        <v>1.9636169120829765E-3</v>
      </c>
      <c r="AC741" s="7">
        <v>0.74292358483707577</v>
      </c>
      <c r="AD741" s="7">
        <v>5.7153796039793463E-5</v>
      </c>
      <c r="AE741" s="7">
        <v>-0.14337818601426075</v>
      </c>
      <c r="AF741" s="7">
        <v>-0.12346332783037514</v>
      </c>
      <c r="AG741" s="7">
        <v>0.86193015078779778</v>
      </c>
      <c r="AH741" s="7">
        <v>2.6740471894735012</v>
      </c>
    </row>
    <row r="742" spans="24:34" x14ac:dyDescent="0.25">
      <c r="X742">
        <v>75.2</v>
      </c>
      <c r="Y742" s="7">
        <v>72.420010119232899</v>
      </c>
      <c r="Z742" s="7">
        <v>2.7799898807671042</v>
      </c>
      <c r="AA742" s="7">
        <v>2.7852371786358674</v>
      </c>
      <c r="AB742" s="7">
        <v>1.8839680545041661E-3</v>
      </c>
      <c r="AC742" s="7">
        <v>0.77384608747510486</v>
      </c>
      <c r="AD742" s="7">
        <v>5.9490563745219385E-5</v>
      </c>
      <c r="AE742" s="7">
        <v>-0.12956927093944987</v>
      </c>
      <c r="AF742" s="7">
        <v>-0.12160261987589634</v>
      </c>
      <c r="AG742" s="7">
        <v>0.87968522067561461</v>
      </c>
      <c r="AH742" s="7">
        <v>2.7852371786358714</v>
      </c>
    </row>
    <row r="743" spans="24:34" x14ac:dyDescent="0.25">
      <c r="X743">
        <v>75</v>
      </c>
      <c r="Y743" s="7">
        <v>71.083178231597032</v>
      </c>
      <c r="Z743" s="7">
        <v>3.9168217684029685</v>
      </c>
      <c r="AA743" s="7">
        <v>3.9414178193486009</v>
      </c>
      <c r="AB743" s="7">
        <v>6.2404068974585116E-3</v>
      </c>
      <c r="AC743" s="7">
        <v>1.0926851340045647</v>
      </c>
      <c r="AD743" s="7">
        <v>3.9460995958524718E-4</v>
      </c>
      <c r="AE743" s="7">
        <v>-0.12956927093944987</v>
      </c>
      <c r="AF743" s="7">
        <v>-0.12107802809718018</v>
      </c>
      <c r="AG743" s="7">
        <v>1.0453158058713954</v>
      </c>
      <c r="AH743" s="7">
        <v>3.9414178193485974</v>
      </c>
    </row>
    <row r="744" spans="24:34" x14ac:dyDescent="0.25">
      <c r="X744">
        <v>74.7</v>
      </c>
      <c r="Y744" s="7">
        <v>70.971707656635971</v>
      </c>
      <c r="Z744" s="7">
        <v>3.728292343364032</v>
      </c>
      <c r="AA744" s="7">
        <v>3.7796702257302712</v>
      </c>
      <c r="AB744" s="7">
        <v>1.3593218269807373E-2</v>
      </c>
      <c r="AC744" s="7">
        <v>1.0439599214159914</v>
      </c>
      <c r="AD744" s="7">
        <v>7.9046071737786576E-4</v>
      </c>
      <c r="AE744" s="7">
        <v>-0.12956927093944987</v>
      </c>
      <c r="AF744" s="7">
        <v>-0.12106044236598147</v>
      </c>
      <c r="AG744" s="7">
        <v>1.0217435693049364</v>
      </c>
      <c r="AH744" s="7">
        <v>3.7796702257302761</v>
      </c>
    </row>
    <row r="745" spans="24:34" x14ac:dyDescent="0.25">
      <c r="X745">
        <v>74.5</v>
      </c>
      <c r="Y745" s="7">
        <v>72.103289755999072</v>
      </c>
      <c r="Z745" s="7">
        <v>2.3967102440009285</v>
      </c>
      <c r="AA745" s="7">
        <v>2.401005281657433</v>
      </c>
      <c r="AB745" s="7">
        <v>1.7888497327857356E-3</v>
      </c>
      <c r="AC745" s="7">
        <v>0.66712346348092766</v>
      </c>
      <c r="AD745" s="7">
        <v>4.1976891408631858E-5</v>
      </c>
      <c r="AE745" s="7">
        <v>-0.12956927093944987</v>
      </c>
      <c r="AF745" s="7">
        <v>-0.12077309935380103</v>
      </c>
      <c r="AG745" s="7">
        <v>0.81677626280452575</v>
      </c>
      <c r="AH745" s="7">
        <v>2.4010052816574383</v>
      </c>
    </row>
    <row r="746" spans="24:34" x14ac:dyDescent="0.25">
      <c r="X746">
        <v>74.2</v>
      </c>
      <c r="Y746" s="7">
        <v>71.663666879991268</v>
      </c>
      <c r="Z746" s="7">
        <v>2.5363331200087345</v>
      </c>
      <c r="AA746" s="7">
        <v>2.5412383004535144</v>
      </c>
      <c r="AB746" s="7">
        <v>1.9302323768314671E-3</v>
      </c>
      <c r="AC746" s="7">
        <v>0.70603744442779914</v>
      </c>
      <c r="AD746" s="7">
        <v>5.074001169905071E-5</v>
      </c>
      <c r="AE746" s="7">
        <v>-0.12344005334831042</v>
      </c>
      <c r="AF746" s="7">
        <v>-0.12029468133653046</v>
      </c>
      <c r="AG746" s="7">
        <v>0.84026034324356824</v>
      </c>
      <c r="AH746" s="7">
        <v>2.541238300453514</v>
      </c>
    </row>
    <row r="747" spans="24:34" x14ac:dyDescent="0.25">
      <c r="X747">
        <v>74</v>
      </c>
      <c r="Y747" s="7">
        <v>73.689355730874951</v>
      </c>
      <c r="Z747" s="7">
        <v>0.31064426912504928</v>
      </c>
      <c r="AA747" s="7">
        <v>0.31175356894856066</v>
      </c>
      <c r="AB747" s="7">
        <v>3.5582586183660015E-3</v>
      </c>
      <c r="AC747" s="7">
        <v>8.6544461853535801E-2</v>
      </c>
      <c r="AD747" s="7">
        <v>1.4077014581221071E-6</v>
      </c>
      <c r="AE747" s="7">
        <v>-0.12344005334831042</v>
      </c>
      <c r="AF747" s="7">
        <v>-0.11993634817590412</v>
      </c>
      <c r="AG747" s="7">
        <v>0.29418440110504807</v>
      </c>
      <c r="AH747" s="7">
        <v>0.31175356894856687</v>
      </c>
    </row>
    <row r="748" spans="24:34" x14ac:dyDescent="0.25">
      <c r="X748">
        <v>73.5</v>
      </c>
      <c r="Y748" s="7">
        <v>70.866109002956719</v>
      </c>
      <c r="Z748" s="7">
        <v>2.6338909970432809</v>
      </c>
      <c r="AA748" s="7">
        <v>2.6399728562853682</v>
      </c>
      <c r="AB748" s="7">
        <v>2.3037582479717694E-3</v>
      </c>
      <c r="AC748" s="7">
        <v>0.73333180579374346</v>
      </c>
      <c r="AD748" s="7">
        <v>6.5356081971670909E-5</v>
      </c>
      <c r="AE748" s="7">
        <v>-0.12344005334831042</v>
      </c>
      <c r="AF748" s="7">
        <v>-0.11959088388885611</v>
      </c>
      <c r="AG748" s="7">
        <v>0.85634794668624237</v>
      </c>
      <c r="AH748" s="7">
        <v>2.6399728562853699</v>
      </c>
    </row>
    <row r="749" spans="24:34" x14ac:dyDescent="0.25">
      <c r="X749">
        <v>73.3</v>
      </c>
      <c r="Y749" s="7">
        <v>69.369290194696049</v>
      </c>
      <c r="Z749" s="7">
        <v>3.9307098053039482</v>
      </c>
      <c r="AA749" s="7">
        <v>3.941261784090571</v>
      </c>
      <c r="AB749" s="7">
        <v>2.6773097968826537E-3</v>
      </c>
      <c r="AC749" s="7">
        <v>1.0945989418102215</v>
      </c>
      <c r="AD749" s="7">
        <v>1.692853494282364E-4</v>
      </c>
      <c r="AE749" s="7">
        <v>-0.12344005334831042</v>
      </c>
      <c r="AF749" s="7">
        <v>-0.11911566938042409</v>
      </c>
      <c r="AG749" s="7">
        <v>1.0462308262569124</v>
      </c>
      <c r="AH749" s="7">
        <v>3.9412617840905728</v>
      </c>
    </row>
    <row r="750" spans="24:34" x14ac:dyDescent="0.25">
      <c r="X750">
        <v>73.099999999999994</v>
      </c>
      <c r="Y750" s="7">
        <v>70.380851146735196</v>
      </c>
      <c r="Z750" s="7">
        <v>2.719148853264798</v>
      </c>
      <c r="AA750" s="7">
        <v>2.7371145836247592</v>
      </c>
      <c r="AB750" s="7">
        <v>6.5637479948589547E-3</v>
      </c>
      <c r="AC750" s="7">
        <v>0.75869089544323653</v>
      </c>
      <c r="AD750" s="7">
        <v>2.0016495279292023E-4</v>
      </c>
      <c r="AE750" s="7">
        <v>-0.11731546960548965</v>
      </c>
      <c r="AF750" s="7">
        <v>-0.117204335962814</v>
      </c>
      <c r="AG750" s="7">
        <v>0.87102864214860154</v>
      </c>
      <c r="AH750" s="7">
        <v>2.7371145836247641</v>
      </c>
    </row>
    <row r="751" spans="24:34" x14ac:dyDescent="0.25">
      <c r="X751">
        <v>74</v>
      </c>
      <c r="Y751" s="7">
        <v>74.339092305469435</v>
      </c>
      <c r="Z751" s="7">
        <v>-0.33909230546943547</v>
      </c>
      <c r="AA751" s="7">
        <v>-0.34064796111297824</v>
      </c>
      <c r="AB751" s="7">
        <v>4.5667546004548787E-3</v>
      </c>
      <c r="AC751" s="7">
        <v>-9.4517833044181501E-2</v>
      </c>
      <c r="AD751" s="7">
        <v>2.1570958600651524E-6</v>
      </c>
      <c r="AE751" s="7">
        <v>-0.11731546960548965</v>
      </c>
      <c r="AF751" s="7">
        <v>-0.11670034529535306</v>
      </c>
      <c r="AG751" s="7">
        <v>0.30743752705904576</v>
      </c>
      <c r="AH751" s="7">
        <v>-0.34064796111298373</v>
      </c>
    </row>
    <row r="752" spans="24:34" x14ac:dyDescent="0.25">
      <c r="X752">
        <v>73.900000000000006</v>
      </c>
      <c r="Y752" s="7">
        <v>74.502881458605003</v>
      </c>
      <c r="Z752" s="7">
        <v>-0.60288145860499753</v>
      </c>
      <c r="AA752" s="7">
        <v>-0.60546664172444764</v>
      </c>
      <c r="AB752" s="7">
        <v>4.2697366647369318E-3</v>
      </c>
      <c r="AC752" s="7">
        <v>-0.1680207681379069</v>
      </c>
      <c r="AD752" s="7">
        <v>6.3713536915332974E-6</v>
      </c>
      <c r="AE752" s="7">
        <v>-0.11731546960548965</v>
      </c>
      <c r="AF752" s="7">
        <v>-0.11523390625493084</v>
      </c>
      <c r="AG752" s="7">
        <v>0.4099033643895923</v>
      </c>
      <c r="AH752" s="7">
        <v>-0.60546664172444353</v>
      </c>
    </row>
    <row r="753" spans="24:34" x14ac:dyDescent="0.25">
      <c r="X753">
        <v>73.7</v>
      </c>
      <c r="Y753" s="7">
        <v>74.095295211931102</v>
      </c>
      <c r="Z753" s="7">
        <v>-0.39529521193109929</v>
      </c>
      <c r="AA753" s="7">
        <v>-0.39712741707838006</v>
      </c>
      <c r="AB753" s="7">
        <v>4.6136455668549115E-3</v>
      </c>
      <c r="AC753" s="7">
        <v>-0.11018630111112306</v>
      </c>
      <c r="AD753" s="7">
        <v>2.9617892508381344E-6</v>
      </c>
      <c r="AE753" s="7">
        <v>-0.11731546960548965</v>
      </c>
      <c r="AF753" s="7">
        <v>-0.11130204972594822</v>
      </c>
      <c r="AG753" s="7">
        <v>0.33194321970952056</v>
      </c>
      <c r="AH753" s="7">
        <v>-0.39712741707837951</v>
      </c>
    </row>
    <row r="754" spans="24:34" x14ac:dyDescent="0.25">
      <c r="X754">
        <v>73.599999999999994</v>
      </c>
      <c r="Y754" s="7">
        <v>74.278555531976082</v>
      </c>
      <c r="Z754" s="7">
        <v>-0.67855553197608742</v>
      </c>
      <c r="AA754" s="7">
        <v>-0.68179267945747313</v>
      </c>
      <c r="AB754" s="7">
        <v>4.7479938974446263E-3</v>
      </c>
      <c r="AC754" s="7">
        <v>-0.18915627648940722</v>
      </c>
      <c r="AD754" s="7">
        <v>8.9839019272604842E-6</v>
      </c>
      <c r="AE754" s="7">
        <v>-0.11731546960548965</v>
      </c>
      <c r="AF754" s="7">
        <v>-0.11018630111112306</v>
      </c>
      <c r="AG754" s="7">
        <v>0.4349210002855774</v>
      </c>
      <c r="AH754" s="7">
        <v>-0.6817926794574739</v>
      </c>
    </row>
    <row r="755" spans="24:34" x14ac:dyDescent="0.25">
      <c r="X755">
        <v>73.400000000000006</v>
      </c>
      <c r="Y755" s="7">
        <v>74.643545842295865</v>
      </c>
      <c r="Z755" s="7">
        <v>-1.243545842295859</v>
      </c>
      <c r="AA755" s="7">
        <v>-1.2494893007838215</v>
      </c>
      <c r="AB755" s="7">
        <v>4.7567101889008246E-3</v>
      </c>
      <c r="AC755" s="7">
        <v>-0.34665627222514483</v>
      </c>
      <c r="AD755" s="7">
        <v>3.0228873137754937E-5</v>
      </c>
      <c r="AE755" s="7">
        <v>-0.11731546960548965</v>
      </c>
      <c r="AF755" s="7">
        <v>-0.10990506396678719</v>
      </c>
      <c r="AG755" s="7">
        <v>0.58877523064845794</v>
      </c>
      <c r="AH755" s="7">
        <v>-1.2494893007838199</v>
      </c>
    </row>
    <row r="756" spans="24:34" x14ac:dyDescent="0.25">
      <c r="X756">
        <v>73.3</v>
      </c>
      <c r="Y756" s="7">
        <v>73.232099637969881</v>
      </c>
      <c r="Z756" s="7">
        <v>6.7900362030115957E-2</v>
      </c>
      <c r="AA756" s="7">
        <v>6.8531682810345274E-2</v>
      </c>
      <c r="AB756" s="7">
        <v>9.2121009486735034E-3</v>
      </c>
      <c r="AC756" s="7">
        <v>1.8970712167542095E-2</v>
      </c>
      <c r="AD756" s="7">
        <v>1.7611310063895343E-7</v>
      </c>
      <c r="AE756" s="7">
        <v>-0.11731546960548965</v>
      </c>
      <c r="AF756" s="7">
        <v>-0.10831217717756166</v>
      </c>
      <c r="AG756" s="7">
        <v>0.13773420841440262</v>
      </c>
      <c r="AH756" s="7">
        <v>6.8531682810347355E-2</v>
      </c>
    </row>
    <row r="757" spans="24:34" x14ac:dyDescent="0.25">
      <c r="X757">
        <v>73.099999999999994</v>
      </c>
      <c r="Y757" s="7">
        <v>73.036766829540895</v>
      </c>
      <c r="Z757" s="7">
        <v>6.3233170459099597E-2</v>
      </c>
      <c r="AA757" s="7">
        <v>6.3777904291754339E-2</v>
      </c>
      <c r="AB757" s="7">
        <v>8.5411058689421095E-3</v>
      </c>
      <c r="AC757" s="7">
        <v>1.7660764229763874E-2</v>
      </c>
      <c r="AD757" s="7">
        <v>1.4141802788170642E-7</v>
      </c>
      <c r="AE757" s="7">
        <v>-0.10660788786182936</v>
      </c>
      <c r="AF757" s="7">
        <v>-0.10437016760238535</v>
      </c>
      <c r="AG757" s="7">
        <v>0.13289380809414664</v>
      </c>
      <c r="AH757" s="7">
        <v>6.3777904291754728E-2</v>
      </c>
    </row>
    <row r="758" spans="24:34" x14ac:dyDescent="0.25">
      <c r="X758">
        <v>73</v>
      </c>
      <c r="Y758" s="7">
        <v>76.501583412256693</v>
      </c>
      <c r="Z758" s="7">
        <v>-3.5015834122566929</v>
      </c>
      <c r="AA758" s="7">
        <v>-3.518574858619175</v>
      </c>
      <c r="AB758" s="7">
        <v>4.829070588298485E-3</v>
      </c>
      <c r="AC758" s="7">
        <v>-0.97615217773450702</v>
      </c>
      <c r="AD758" s="7">
        <v>2.4335895211054616E-4</v>
      </c>
      <c r="AE758" s="7">
        <v>-0.10660788786182936</v>
      </c>
      <c r="AF758" s="7">
        <v>-0.10265286158873253</v>
      </c>
      <c r="AG758" s="7">
        <v>0.98800413852094116</v>
      </c>
      <c r="AH758" s="7">
        <v>-3.5185748586191772</v>
      </c>
    </row>
    <row r="759" spans="24:34" x14ac:dyDescent="0.25">
      <c r="X759">
        <v>72.8</v>
      </c>
      <c r="Y759" s="7">
        <v>74.705992024596512</v>
      </c>
      <c r="Z759" s="7">
        <v>-1.9059920245965145</v>
      </c>
      <c r="AA759" s="7">
        <v>-1.9146383479287437</v>
      </c>
      <c r="AB759" s="7">
        <v>4.5159041871186793E-3</v>
      </c>
      <c r="AC759" s="7">
        <v>-0.53125839738810154</v>
      </c>
      <c r="AD759" s="7">
        <v>6.7385802963486737E-5</v>
      </c>
      <c r="AE759" s="7">
        <v>-0.10660788786182936</v>
      </c>
      <c r="AF759" s="7">
        <v>-0.10075906837585046</v>
      </c>
      <c r="AG759" s="7">
        <v>0.72887474739361191</v>
      </c>
      <c r="AH759" s="7">
        <v>-1.9146383479287439</v>
      </c>
    </row>
    <row r="760" spans="24:34" x14ac:dyDescent="0.25">
      <c r="X760">
        <v>72.400000000000006</v>
      </c>
      <c r="Y760" s="7">
        <v>74.454779503150064</v>
      </c>
      <c r="Z760" s="7">
        <v>-2.0547795031500584</v>
      </c>
      <c r="AA760" s="7">
        <v>-2.0643534194112334</v>
      </c>
      <c r="AB760" s="7">
        <v>4.637731200067708E-3</v>
      </c>
      <c r="AC760" s="7">
        <v>-0.57276507658476883</v>
      </c>
      <c r="AD760" s="7">
        <v>8.044959426626291E-5</v>
      </c>
      <c r="AE760" s="7">
        <v>-0.10660788786182936</v>
      </c>
      <c r="AF760" s="7">
        <v>-0.10020185241549144</v>
      </c>
      <c r="AG760" s="7">
        <v>0.75681244478719356</v>
      </c>
      <c r="AH760" s="7">
        <v>-2.0643534194112285</v>
      </c>
    </row>
    <row r="761" spans="24:34" x14ac:dyDescent="0.25">
      <c r="X761">
        <v>72.5</v>
      </c>
      <c r="Y761" s="7">
        <v>74.182102281471984</v>
      </c>
      <c r="Z761" s="7">
        <v>-1.6821022814719839</v>
      </c>
      <c r="AA761" s="7">
        <v>-1.6904089218515139</v>
      </c>
      <c r="AB761" s="7">
        <v>4.913982807447136E-3</v>
      </c>
      <c r="AC761" s="7">
        <v>-0.46894723531655086</v>
      </c>
      <c r="AD761" s="7">
        <v>5.7156729126202434E-5</v>
      </c>
      <c r="AE761" s="7">
        <v>-0.10660788786182936</v>
      </c>
      <c r="AF761" s="7">
        <v>-0.10007633292612432</v>
      </c>
      <c r="AG761" s="7">
        <v>0.68479722204208071</v>
      </c>
      <c r="AH761" s="7">
        <v>-1.6904089218515175</v>
      </c>
    </row>
    <row r="762" spans="24:34" x14ac:dyDescent="0.25">
      <c r="X762">
        <v>72.3</v>
      </c>
      <c r="Y762" s="7">
        <v>73.898942605426697</v>
      </c>
      <c r="Z762" s="7">
        <v>-1.5989426054267</v>
      </c>
      <c r="AA762" s="7">
        <v>-1.6060752247084196</v>
      </c>
      <c r="AB762" s="7">
        <v>4.4410244128013313E-3</v>
      </c>
      <c r="AC762" s="7">
        <v>-0.4456575522181272</v>
      </c>
      <c r="AD762" s="7">
        <v>4.6629967052896254E-5</v>
      </c>
      <c r="AE762" s="7">
        <v>-0.10660788786182936</v>
      </c>
      <c r="AF762" s="7">
        <v>-0.10001631629427141</v>
      </c>
      <c r="AG762" s="7">
        <v>0.66757587749867597</v>
      </c>
      <c r="AH762" s="7">
        <v>-1.6060752247084256</v>
      </c>
    </row>
    <row r="763" spans="24:34" x14ac:dyDescent="0.25">
      <c r="X763">
        <v>72.099999999999994</v>
      </c>
      <c r="Y763" s="7">
        <v>73.633536653869115</v>
      </c>
      <c r="Z763" s="7">
        <v>-1.5335366538691204</v>
      </c>
      <c r="AA763" s="7">
        <v>-1.5408371417196065</v>
      </c>
      <c r="AB763" s="7">
        <v>4.7380009559860976E-3</v>
      </c>
      <c r="AC763" s="7">
        <v>-0.42749135975805513</v>
      </c>
      <c r="AD763" s="7">
        <v>4.5788751676869229E-5</v>
      </c>
      <c r="AE763" s="7">
        <v>-9.743972564826138E-2</v>
      </c>
      <c r="AF763" s="7">
        <v>-9.8746209195641949E-2</v>
      </c>
      <c r="AG763" s="7">
        <v>0.65382823413955993</v>
      </c>
      <c r="AH763" s="7">
        <v>-1.5408371417196067</v>
      </c>
    </row>
    <row r="764" spans="24:34" x14ac:dyDescent="0.25">
      <c r="X764">
        <v>71.900000000000006</v>
      </c>
      <c r="Y764" s="7">
        <v>73.326654355275565</v>
      </c>
      <c r="Z764" s="7">
        <v>-1.4266543552755593</v>
      </c>
      <c r="AA764" s="7">
        <v>-1.4337927359017897</v>
      </c>
      <c r="AB764" s="7">
        <v>4.9786698226922726E-3</v>
      </c>
      <c r="AC764" s="7">
        <v>-0.39774475641614687</v>
      </c>
      <c r="AD764" s="7">
        <v>4.1661630196918074E-5</v>
      </c>
      <c r="AE764" s="7">
        <v>-9.743972564826138E-2</v>
      </c>
      <c r="AF764" s="7">
        <v>-9.6902167508654088E-2</v>
      </c>
      <c r="AG764" s="7">
        <v>0.63067008523961787</v>
      </c>
      <c r="AH764" s="7">
        <v>-1.4337927359017888</v>
      </c>
    </row>
    <row r="765" spans="24:34" x14ac:dyDescent="0.25">
      <c r="X765">
        <v>71.7</v>
      </c>
      <c r="Y765" s="7">
        <v>72.975960313986405</v>
      </c>
      <c r="Z765" s="7">
        <v>-1.2759603139864026</v>
      </c>
      <c r="AA765" s="7">
        <v>-1.2817725202567374</v>
      </c>
      <c r="AB765" s="7">
        <v>4.5345068477337675E-3</v>
      </c>
      <c r="AC765" s="7">
        <v>-0.35565257174487952</v>
      </c>
      <c r="AD765" s="7">
        <v>3.0325094144285363E-5</v>
      </c>
      <c r="AE765" s="7">
        <v>-9.743972564826138E-2</v>
      </c>
      <c r="AF765" s="7">
        <v>-9.6391880367691349E-2</v>
      </c>
      <c r="AG765" s="7">
        <v>0.59636613899925561</v>
      </c>
      <c r="AH765" s="7">
        <v>-1.2817725202567438</v>
      </c>
    </row>
    <row r="766" spans="24:34" x14ac:dyDescent="0.25">
      <c r="X766">
        <v>69.900000000000006</v>
      </c>
      <c r="Y766" s="7">
        <v>77.110885444566307</v>
      </c>
      <c r="Z766" s="7">
        <v>-7.2108854445663013</v>
      </c>
      <c r="AA766" s="7">
        <v>-7.2333703401637308</v>
      </c>
      <c r="AB766" s="7">
        <v>3.1084950085560692E-3</v>
      </c>
      <c r="AC766" s="7">
        <v>-2.0084755090492501</v>
      </c>
      <c r="AD766" s="7">
        <v>6.6203623321809627E-4</v>
      </c>
      <c r="AE766" s="7">
        <v>-9.743972564826138E-2</v>
      </c>
      <c r="AF766" s="7">
        <v>-9.4560039156767473E-2</v>
      </c>
      <c r="AG766" s="7">
        <v>1.417206939387911</v>
      </c>
      <c r="AH766" s="7">
        <v>-7.2333703401637379</v>
      </c>
    </row>
    <row r="767" spans="24:34" x14ac:dyDescent="0.25">
      <c r="X767">
        <v>69.5</v>
      </c>
      <c r="Y767" s="7">
        <v>76.884466398798622</v>
      </c>
      <c r="Z767" s="7">
        <v>-7.3844663987986223</v>
      </c>
      <c r="AA767" s="7">
        <v>-7.4080947720895551</v>
      </c>
      <c r="AB767" s="7">
        <v>3.1895344238790074E-3</v>
      </c>
      <c r="AC767" s="7">
        <v>-2.0569072831551796</v>
      </c>
      <c r="AD767" s="7">
        <v>7.1250929725527135E-4</v>
      </c>
      <c r="AE767" s="7">
        <v>-9.743972564826138E-2</v>
      </c>
      <c r="AF767" s="7">
        <v>-9.4517833044181501E-2</v>
      </c>
      <c r="AG767" s="7">
        <v>1.4341922057922292</v>
      </c>
      <c r="AH767" s="7">
        <v>-7.4080947720895605</v>
      </c>
    </row>
    <row r="768" spans="24:34" x14ac:dyDescent="0.25">
      <c r="X768">
        <v>69.099999999999994</v>
      </c>
      <c r="Y768" s="7">
        <v>72.130735432138692</v>
      </c>
      <c r="Z768" s="7">
        <v>-3.0307354321386981</v>
      </c>
      <c r="AA768" s="7">
        <v>-3.0679132927703705</v>
      </c>
      <c r="AB768" s="7">
        <v>1.2118289235644435E-2</v>
      </c>
      <c r="AC768" s="7">
        <v>-0.84800311097298864</v>
      </c>
      <c r="AD768" s="7">
        <v>4.6427752306097054E-4</v>
      </c>
      <c r="AE768" s="7">
        <v>-9.743972564826138E-2</v>
      </c>
      <c r="AF768" s="7">
        <v>-9.2764702919865605E-2</v>
      </c>
      <c r="AG768" s="7">
        <v>0.92087084380655071</v>
      </c>
      <c r="AH768" s="7">
        <v>-3.0679132927703678</v>
      </c>
    </row>
    <row r="769" spans="24:34" x14ac:dyDescent="0.25">
      <c r="X769">
        <v>68.5</v>
      </c>
      <c r="Y769" s="7">
        <v>73.1956899737377</v>
      </c>
      <c r="Z769" s="7">
        <v>-4.6956899737377</v>
      </c>
      <c r="AA769" s="7">
        <v>-4.7288740660304995</v>
      </c>
      <c r="AB769" s="7">
        <v>7.0173347459532333E-3</v>
      </c>
      <c r="AC769" s="7">
        <v>-1.3104802307873942</v>
      </c>
      <c r="AD769" s="7">
        <v>6.3876023752376004E-4</v>
      </c>
      <c r="AE769" s="7">
        <v>-9.743972564826138E-2</v>
      </c>
      <c r="AF769" s="7">
        <v>-9.1959016562363147E-2</v>
      </c>
      <c r="AG769" s="7">
        <v>1.1447620847963975</v>
      </c>
      <c r="AH769" s="7">
        <v>-4.7288740660304933</v>
      </c>
    </row>
    <row r="770" spans="24:34" x14ac:dyDescent="0.25">
      <c r="X770">
        <v>67.8</v>
      </c>
      <c r="Y770" s="7">
        <v>72.691251091045075</v>
      </c>
      <c r="Z770" s="7">
        <v>-4.8912510910450777</v>
      </c>
      <c r="AA770" s="7">
        <v>-4.9081719060488638</v>
      </c>
      <c r="AB770" s="7">
        <v>3.4474780687543116E-3</v>
      </c>
      <c r="AC770" s="7">
        <v>-1.3626105692984638</v>
      </c>
      <c r="AD770" s="7">
        <v>3.3805800574375478E-4</v>
      </c>
      <c r="AE770" s="7">
        <v>-9.743972564826138E-2</v>
      </c>
      <c r="AF770" s="7">
        <v>-9.158980302676141E-2</v>
      </c>
      <c r="AG770" s="7">
        <v>1.1673091147157482</v>
      </c>
      <c r="AH770" s="7">
        <v>-4.9081719060488576</v>
      </c>
    </row>
    <row r="771" spans="24:34" x14ac:dyDescent="0.25">
      <c r="X771">
        <v>67.8</v>
      </c>
      <c r="Y771" s="7">
        <v>73.114067829926398</v>
      </c>
      <c r="Z771" s="7">
        <v>-5.314067829926401</v>
      </c>
      <c r="AA771" s="7">
        <v>-5.3305912897876055</v>
      </c>
      <c r="AB771" s="7">
        <v>3.0997424043470896E-3</v>
      </c>
      <c r="AC771" s="7">
        <v>-1.4801411445939252</v>
      </c>
      <c r="AD771" s="7">
        <v>3.5853087226422431E-4</v>
      </c>
      <c r="AE771" s="7">
        <v>-9.743972564826138E-2</v>
      </c>
      <c r="AF771" s="7">
        <v>-8.9672503812348175E-2</v>
      </c>
      <c r="AG771" s="7">
        <v>1.2166105147473965</v>
      </c>
      <c r="AH771" s="7">
        <v>-5.3305912897875984</v>
      </c>
    </row>
    <row r="772" spans="24:34" x14ac:dyDescent="0.25">
      <c r="X772">
        <v>66.599999999999994</v>
      </c>
      <c r="Y772" s="7">
        <v>72.632671199910291</v>
      </c>
      <c r="Z772" s="7">
        <v>-6.0326711999102969</v>
      </c>
      <c r="AA772" s="7">
        <v>-6.0573664843605428</v>
      </c>
      <c r="AB772" s="7">
        <v>4.0769011605966358E-3</v>
      </c>
      <c r="AC772" s="7">
        <v>-1.6811197280319459</v>
      </c>
      <c r="AD772" s="7">
        <v>6.0890293266091045E-4</v>
      </c>
      <c r="AE772" s="7">
        <v>-9.743972564826138E-2</v>
      </c>
      <c r="AF772" s="7">
        <v>-8.7892202092477292E-2</v>
      </c>
      <c r="AG772" s="7">
        <v>1.2965800121982236</v>
      </c>
      <c r="AH772" s="7">
        <v>-6.0573664843605455</v>
      </c>
    </row>
    <row r="773" spans="24:34" x14ac:dyDescent="0.25">
      <c r="X773">
        <v>65.3</v>
      </c>
      <c r="Y773" s="7">
        <v>71.915339045287311</v>
      </c>
      <c r="Z773" s="7">
        <v>-6.615339045287314</v>
      </c>
      <c r="AA773" s="7">
        <v>-6.6473267291582232</v>
      </c>
      <c r="AB773" s="7">
        <v>4.8121124738160961E-3</v>
      </c>
      <c r="AC773" s="7">
        <v>-1.8441721461622138</v>
      </c>
      <c r="AD773" s="7">
        <v>8.6552577122849938E-4</v>
      </c>
      <c r="AE773" s="7">
        <v>-9.743972564826138E-2</v>
      </c>
      <c r="AF773" s="7">
        <v>-8.607273015118834E-2</v>
      </c>
      <c r="AG773" s="7">
        <v>1.358002999320036</v>
      </c>
      <c r="AH773" s="7">
        <v>-6.6473267291582276</v>
      </c>
    </row>
    <row r="774" spans="24:34" x14ac:dyDescent="0.25">
      <c r="X774">
        <v>65</v>
      </c>
      <c r="Y774" s="7">
        <v>71.349846984187522</v>
      </c>
      <c r="Z774" s="7">
        <v>-6.349846984187522</v>
      </c>
      <c r="AA774" s="7">
        <v>-6.3812949872581441</v>
      </c>
      <c r="AB774" s="7">
        <v>4.9281537890694879E-3</v>
      </c>
      <c r="AC774" s="7">
        <v>-1.7702635707155301</v>
      </c>
      <c r="AD774" s="7">
        <v>8.1686836420764104E-4</v>
      </c>
      <c r="AE774" s="7">
        <v>-9.743972564826138E-2</v>
      </c>
      <c r="AF774" s="7">
        <v>-8.5298246106403713E-2</v>
      </c>
      <c r="AG774" s="7">
        <v>1.3305125218183893</v>
      </c>
      <c r="AH774" s="7">
        <v>-6.3812949872581486</v>
      </c>
    </row>
    <row r="775" spans="24:34" x14ac:dyDescent="0.25">
      <c r="X775">
        <v>64.599999999999994</v>
      </c>
      <c r="Y775" s="7">
        <v>70.94308957908234</v>
      </c>
      <c r="Z775" s="7">
        <v>-6.3430895790823456</v>
      </c>
      <c r="AA775" s="7">
        <v>-6.3776021673234879</v>
      </c>
      <c r="AB775" s="7">
        <v>5.4115304366233368E-3</v>
      </c>
      <c r="AC775" s="7">
        <v>-1.7688093546525816</v>
      </c>
      <c r="AD775" s="7">
        <v>8.9595281278771982E-4</v>
      </c>
      <c r="AE775" s="7">
        <v>-9.743972564826138E-2</v>
      </c>
      <c r="AF775" s="7">
        <v>-8.5111537295019371E-2</v>
      </c>
      <c r="AG775" s="7">
        <v>1.329965922365149</v>
      </c>
      <c r="AH775" s="7">
        <v>-6.3776021673234915</v>
      </c>
    </row>
    <row r="776" spans="24:34" x14ac:dyDescent="0.25">
      <c r="X776">
        <v>64.7</v>
      </c>
      <c r="Y776" s="7">
        <v>70.260006394790821</v>
      </c>
      <c r="Z776" s="7">
        <v>-5.5600063947908183</v>
      </c>
      <c r="AA776" s="7">
        <v>-5.5849162031035746</v>
      </c>
      <c r="AB776" s="7">
        <v>4.4601937445201004E-3</v>
      </c>
      <c r="AC776" s="7">
        <v>-1.5497008382575828</v>
      </c>
      <c r="AD776" s="7">
        <v>5.6628783136183978E-4</v>
      </c>
      <c r="AE776" s="7">
        <v>-9.743972564826138E-2</v>
      </c>
      <c r="AF776" s="7">
        <v>-8.4129706778899735E-2</v>
      </c>
      <c r="AG776" s="7">
        <v>1.244869807754041</v>
      </c>
      <c r="AH776" s="7">
        <v>-5.5849162031035702</v>
      </c>
    </row>
    <row r="777" spans="24:34" x14ac:dyDescent="0.25">
      <c r="X777">
        <v>64.400000000000006</v>
      </c>
      <c r="Y777" s="7">
        <v>70.071062605162666</v>
      </c>
      <c r="Z777" s="7">
        <v>-5.6710626051626605</v>
      </c>
      <c r="AA777" s="7">
        <v>-5.6940500995852545</v>
      </c>
      <c r="AB777" s="7">
        <v>4.037107861812419E-3</v>
      </c>
      <c r="AC777" s="7">
        <v>-1.5803189745190624</v>
      </c>
      <c r="AD777" s="7">
        <v>5.3279863493285468E-4</v>
      </c>
      <c r="AE777" s="7">
        <v>-7.6077819866612773E-2</v>
      </c>
      <c r="AF777" s="7">
        <v>-8.3830285772046667E-2</v>
      </c>
      <c r="AG777" s="7">
        <v>1.2571073838455737</v>
      </c>
      <c r="AH777" s="7">
        <v>-5.6940500995852501</v>
      </c>
    </row>
    <row r="778" spans="24:34" x14ac:dyDescent="0.25">
      <c r="X778">
        <v>64.7</v>
      </c>
      <c r="Y778" s="7">
        <v>69.679282586048302</v>
      </c>
      <c r="Z778" s="7">
        <v>-4.9792825860482992</v>
      </c>
      <c r="AA778" s="7">
        <v>-4.9964616394165091</v>
      </c>
      <c r="AB778" s="7">
        <v>3.4382438229265148E-3</v>
      </c>
      <c r="AC778" s="7">
        <v>-1.3871280616079238</v>
      </c>
      <c r="AD778" s="7">
        <v>3.4939120526284915E-4</v>
      </c>
      <c r="AE778" s="7">
        <v>-7.6077819866612773E-2</v>
      </c>
      <c r="AF778" s="7">
        <v>-8.0976569211174035E-2</v>
      </c>
      <c r="AG778" s="7">
        <v>1.1777640093023405</v>
      </c>
      <c r="AH778" s="7">
        <v>-4.9964616394165127</v>
      </c>
    </row>
    <row r="779" spans="24:34" x14ac:dyDescent="0.25">
      <c r="X779">
        <v>64.400000000000006</v>
      </c>
      <c r="Y779" s="7">
        <v>68.88680420326034</v>
      </c>
      <c r="Z779" s="7">
        <v>-4.4868042032603341</v>
      </c>
      <c r="AA779" s="7">
        <v>-4.5036015544317394</v>
      </c>
      <c r="AB779" s="7">
        <v>3.7297596087012791E-3</v>
      </c>
      <c r="AC779" s="7">
        <v>-1.2501163376808324</v>
      </c>
      <c r="AD779" s="7">
        <v>3.0792925039801761E-4</v>
      </c>
      <c r="AE779" s="7">
        <v>-7.6077819866612773E-2</v>
      </c>
      <c r="AF779" s="7">
        <v>-7.7690658044504285E-2</v>
      </c>
      <c r="AG779" s="7">
        <v>1.1180860153319299</v>
      </c>
      <c r="AH779" s="7">
        <v>-4.5036015544317376</v>
      </c>
    </row>
    <row r="780" spans="24:34" x14ac:dyDescent="0.25">
      <c r="X780">
        <v>63.9</v>
      </c>
      <c r="Y780" s="7">
        <v>68.670779380030496</v>
      </c>
      <c r="Z780" s="7">
        <v>-4.770779380030497</v>
      </c>
      <c r="AA780" s="7">
        <v>-4.7878787636752591</v>
      </c>
      <c r="AB780" s="7">
        <v>3.5713902729715965E-3</v>
      </c>
      <c r="AC780" s="7">
        <v>-1.3291320514802278</v>
      </c>
      <c r="AD780" s="7">
        <v>3.3325278215488657E-4</v>
      </c>
      <c r="AE780" s="7">
        <v>-7.6077819866612773E-2</v>
      </c>
      <c r="AF780" s="7">
        <v>-7.5798931814058557E-2</v>
      </c>
      <c r="AG780" s="7">
        <v>1.1528798946465446</v>
      </c>
      <c r="AH780" s="7">
        <v>-4.7878787636752538</v>
      </c>
    </row>
    <row r="781" spans="24:34" x14ac:dyDescent="0.25">
      <c r="X781">
        <v>62.9</v>
      </c>
      <c r="Y781" s="7">
        <v>64.822845577099969</v>
      </c>
      <c r="Z781" s="7">
        <v>-1.9228455770999702</v>
      </c>
      <c r="AA781" s="7">
        <v>-1.9282520578757314</v>
      </c>
      <c r="AB781" s="7">
        <v>2.8038247145573468E-3</v>
      </c>
      <c r="AC781" s="7">
        <v>-0.5354957117515512</v>
      </c>
      <c r="AD781" s="7">
        <v>4.2435434097259843E-5</v>
      </c>
      <c r="AE781" s="7">
        <v>-7.6077819866612773E-2</v>
      </c>
      <c r="AF781" s="7">
        <v>-7.5091554362231389E-2</v>
      </c>
      <c r="AG781" s="7">
        <v>0.73177572503571831</v>
      </c>
      <c r="AH781" s="7">
        <v>-1.9282520578757381</v>
      </c>
    </row>
    <row r="782" spans="24:34" x14ac:dyDescent="0.25">
      <c r="X782">
        <v>62.6</v>
      </c>
      <c r="Y782" s="7">
        <v>63.887989079341004</v>
      </c>
      <c r="Z782" s="7">
        <v>-1.2879890793410027</v>
      </c>
      <c r="AA782" s="7">
        <v>-1.2933307928990061</v>
      </c>
      <c r="AB782" s="7">
        <v>4.1301990081230059E-3</v>
      </c>
      <c r="AC782" s="7">
        <v>-0.35893250593320331</v>
      </c>
      <c r="AD782" s="7">
        <v>2.8121623939126318E-5</v>
      </c>
      <c r="AE782" s="7">
        <v>-7.6077819866612773E-2</v>
      </c>
      <c r="AF782" s="7">
        <v>-7.3119559620875935E-2</v>
      </c>
      <c r="AG782" s="7">
        <v>0.59910976117336234</v>
      </c>
      <c r="AH782" s="7">
        <v>-1.2933307928990092</v>
      </c>
    </row>
    <row r="783" spans="24:34" x14ac:dyDescent="0.25">
      <c r="X783">
        <v>62.1</v>
      </c>
      <c r="Y783" s="7">
        <v>63.698022245003123</v>
      </c>
      <c r="Z783" s="7">
        <v>-1.5980222450031221</v>
      </c>
      <c r="AA783" s="7">
        <v>-1.6048683195377791</v>
      </c>
      <c r="AB783" s="7">
        <v>4.265816984055211E-3</v>
      </c>
      <c r="AC783" s="7">
        <v>-0.44536184153736091</v>
      </c>
      <c r="AD783" s="7">
        <v>4.472302899816565E-5</v>
      </c>
      <c r="AE783" s="7">
        <v>-7.6077819866612773E-2</v>
      </c>
      <c r="AF783" s="7">
        <v>-7.1105334008832302E-2</v>
      </c>
      <c r="AG783" s="7">
        <v>0.66735435979497493</v>
      </c>
      <c r="AH783" s="7">
        <v>-1.6048683195377786</v>
      </c>
    </row>
    <row r="784" spans="24:34" x14ac:dyDescent="0.25">
      <c r="X784">
        <v>61.2</v>
      </c>
      <c r="Y784" s="7">
        <v>63.722017186700114</v>
      </c>
      <c r="Z784" s="7">
        <v>-2.5220171867001113</v>
      </c>
      <c r="AA784" s="7">
        <v>-2.5288008443870993</v>
      </c>
      <c r="AB784" s="7">
        <v>2.6825590880546076E-3</v>
      </c>
      <c r="AC784" s="7">
        <v>-0.70231707391198317</v>
      </c>
      <c r="AD784" s="7">
        <v>6.9827860419827842E-5</v>
      </c>
      <c r="AE784" s="7">
        <v>-7.6077819866612773E-2</v>
      </c>
      <c r="AF784" s="7">
        <v>-6.8946830962208897E-2</v>
      </c>
      <c r="AG784" s="7">
        <v>0.83804359905197245</v>
      </c>
      <c r="AH784" s="7">
        <v>-2.528800844387102</v>
      </c>
    </row>
    <row r="785" spans="24:34" x14ac:dyDescent="0.25">
      <c r="X785">
        <v>63</v>
      </c>
      <c r="Y785" s="7">
        <v>61.318322001985351</v>
      </c>
      <c r="Z785" s="7">
        <v>1.6816779980146492</v>
      </c>
      <c r="AA785" s="7">
        <v>1.7022298963502536</v>
      </c>
      <c r="AB785" s="7">
        <v>1.2073515087279441E-2</v>
      </c>
      <c r="AC785" s="7">
        <v>0.47052469272819525</v>
      </c>
      <c r="AD785" s="7">
        <v>1.4240339368445907E-4</v>
      </c>
      <c r="AE785" s="7">
        <v>-6.3887210036911155E-2</v>
      </c>
      <c r="AF785" s="7">
        <v>-6.6552819564052526E-2</v>
      </c>
      <c r="AG785" s="7">
        <v>0.68594802480085559</v>
      </c>
      <c r="AH785" s="7">
        <v>1.7022298963502522</v>
      </c>
    </row>
    <row r="786" spans="24:34" x14ac:dyDescent="0.25">
      <c r="X786">
        <v>59.1</v>
      </c>
      <c r="Y786" s="7">
        <v>61.407828897909177</v>
      </c>
      <c r="Z786" s="7">
        <v>-2.3078288979091752</v>
      </c>
      <c r="AA786" s="7">
        <v>-2.3143367728731548</v>
      </c>
      <c r="AB786" s="7">
        <v>2.8119826985687126E-3</v>
      </c>
      <c r="AC786" s="7">
        <v>-0.64271283568494231</v>
      </c>
      <c r="AD786" s="7">
        <v>6.1307829198675842E-5</v>
      </c>
      <c r="AE786" s="7">
        <v>-6.3887210036911155E-2</v>
      </c>
      <c r="AF786" s="7">
        <v>-6.5109966989123844E-2</v>
      </c>
      <c r="AG786" s="7">
        <v>0.80169372935363681</v>
      </c>
      <c r="AH786" s="7">
        <v>-2.3143367728731561</v>
      </c>
    </row>
    <row r="787" spans="24:34" x14ac:dyDescent="0.25">
      <c r="X787">
        <v>57.9</v>
      </c>
      <c r="Y787" s="7">
        <v>59.946341278942697</v>
      </c>
      <c r="Z787" s="7">
        <v>-2.0463412789426982</v>
      </c>
      <c r="AA787" s="7">
        <v>-2.0527847690737531</v>
      </c>
      <c r="AB787" s="7">
        <v>3.1389019580286004E-3</v>
      </c>
      <c r="AC787" s="7">
        <v>-0.56998395779132482</v>
      </c>
      <c r="AD787" s="7">
        <v>5.3841204491793685E-5</v>
      </c>
      <c r="AE787" s="7">
        <v>-6.3887210036911155E-2</v>
      </c>
      <c r="AF787" s="7">
        <v>-6.5055469012904099E-2</v>
      </c>
      <c r="AG787" s="7">
        <v>0.75497281924008686</v>
      </c>
      <c r="AH787" s="7">
        <v>-2.0527847690737553</v>
      </c>
    </row>
    <row r="788" spans="24:34" x14ac:dyDescent="0.25">
      <c r="X788">
        <v>56.8</v>
      </c>
      <c r="Y788" s="7">
        <v>57.828813623843232</v>
      </c>
      <c r="Z788" s="7">
        <v>-1.0288136238432344</v>
      </c>
      <c r="AA788" s="7">
        <v>-1.0318358410626445</v>
      </c>
      <c r="AB788" s="7">
        <v>2.9289709652810534E-3</v>
      </c>
      <c r="AC788" s="7">
        <v>-0.28653359563588643</v>
      </c>
      <c r="AD788" s="7">
        <v>1.2693648479876826E-5</v>
      </c>
      <c r="AE788" s="7">
        <v>-6.3887210036911155E-2</v>
      </c>
      <c r="AF788" s="7">
        <v>-6.3716603247631218E-2</v>
      </c>
      <c r="AG788" s="7">
        <v>0.53528832944114002</v>
      </c>
      <c r="AH788" s="7">
        <v>-1.0318358410626434</v>
      </c>
    </row>
    <row r="789" spans="24:34" x14ac:dyDescent="0.25">
      <c r="X789">
        <v>55.3</v>
      </c>
      <c r="Y789" s="7">
        <v>55.513563323798152</v>
      </c>
      <c r="Z789" s="7">
        <v>-0.21356332379815512</v>
      </c>
      <c r="AA789" s="7">
        <v>-0.21671829706514245</v>
      </c>
      <c r="AB789" s="7">
        <v>1.4557946005067384E-2</v>
      </c>
      <c r="AC789" s="7">
        <v>-5.9829175399221113E-2</v>
      </c>
      <c r="AD789" s="7">
        <v>2.7831809664728609E-6</v>
      </c>
      <c r="AE789" s="7">
        <v>-6.3887210036911155E-2</v>
      </c>
      <c r="AF789" s="7">
        <v>-6.0220669490788928E-2</v>
      </c>
      <c r="AG789" s="7">
        <v>0.24460003147837311</v>
      </c>
      <c r="AH789" s="7">
        <v>-0.21671829706513959</v>
      </c>
    </row>
    <row r="790" spans="24:34" x14ac:dyDescent="0.25">
      <c r="X790">
        <v>54.1</v>
      </c>
      <c r="Y790" s="7">
        <v>54.306280089221609</v>
      </c>
      <c r="Z790" s="7">
        <v>-0.20628008922160745</v>
      </c>
      <c r="AA790" s="7">
        <v>-0.2090699725945484</v>
      </c>
      <c r="AB790" s="7">
        <v>1.3344256653966578E-2</v>
      </c>
      <c r="AC790" s="7">
        <v>-5.775324328785561E-2</v>
      </c>
      <c r="AD790" s="7">
        <v>2.3742579096755956E-6</v>
      </c>
      <c r="AE790" s="7">
        <v>-6.3887210036911155E-2</v>
      </c>
      <c r="AF790" s="7">
        <v>-5.9829175399221113E-2</v>
      </c>
      <c r="AG790" s="7">
        <v>0.24031904478808086</v>
      </c>
      <c r="AH790" s="7">
        <v>-0.20906997259454685</v>
      </c>
    </row>
    <row r="791" spans="24:34" x14ac:dyDescent="0.25">
      <c r="X791">
        <v>53</v>
      </c>
      <c r="Y791" s="7">
        <v>52.91297057617674</v>
      </c>
      <c r="Z791" s="7">
        <v>8.7029423823260288E-2</v>
      </c>
      <c r="AA791" s="7">
        <v>8.7449308345931343E-2</v>
      </c>
      <c r="AB791" s="7">
        <v>4.8014619053511395E-3</v>
      </c>
      <c r="AC791" s="7">
        <v>2.426124789574402E-2</v>
      </c>
      <c r="AD791" s="7">
        <v>1.4946394051161056E-7</v>
      </c>
      <c r="AE791" s="7">
        <v>-6.3887210036911155E-2</v>
      </c>
      <c r="AF791" s="7">
        <v>-5.775324328785561E-2</v>
      </c>
      <c r="AG791" s="7">
        <v>0.15576022565386846</v>
      </c>
      <c r="AH791" s="7">
        <v>8.7449308345932592E-2</v>
      </c>
    </row>
    <row r="792" spans="24:34" x14ac:dyDescent="0.25">
      <c r="X792">
        <v>52.4</v>
      </c>
      <c r="Y792" s="7">
        <v>51.511726121491385</v>
      </c>
      <c r="Z792" s="7">
        <v>0.88827387850861328</v>
      </c>
      <c r="AA792" s="7">
        <v>0.89300247239788888</v>
      </c>
      <c r="AB792" s="7">
        <v>5.2951632671028896E-3</v>
      </c>
      <c r="AC792" s="7">
        <v>0.24768611881907873</v>
      </c>
      <c r="AD792" s="7">
        <v>1.7188376598567183E-5</v>
      </c>
      <c r="AE792" s="7">
        <v>-6.3887210036911155E-2</v>
      </c>
      <c r="AF792" s="7">
        <v>-5.5213864352770897E-2</v>
      </c>
      <c r="AG792" s="7">
        <v>0.49768073985144207</v>
      </c>
      <c r="AH792" s="7">
        <v>0.89300247239788666</v>
      </c>
    </row>
    <row r="793" spans="24:34" x14ac:dyDescent="0.25">
      <c r="X793">
        <v>52.1</v>
      </c>
      <c r="Y793" s="7">
        <v>51.367530489732026</v>
      </c>
      <c r="Z793" s="7">
        <v>0.73246951026797547</v>
      </c>
      <c r="AA793" s="7">
        <v>0.73686090589438891</v>
      </c>
      <c r="AB793" s="7">
        <v>5.959599147257297E-3</v>
      </c>
      <c r="AC793" s="7">
        <v>0.20430990664299428</v>
      </c>
      <c r="AD793" s="7">
        <v>1.3171591806555731E-5</v>
      </c>
      <c r="AE793" s="7">
        <v>-5.1706087511076533E-2</v>
      </c>
      <c r="AF793" s="7">
        <v>-5.480020482843953E-2</v>
      </c>
      <c r="AG793" s="7">
        <v>0.45200653384989281</v>
      </c>
      <c r="AH793" s="7">
        <v>0.73686090589439091</v>
      </c>
    </row>
    <row r="794" spans="24:34" x14ac:dyDescent="0.25">
      <c r="X794">
        <v>66.099999999999994</v>
      </c>
      <c r="Y794" s="7">
        <v>73.533634834341441</v>
      </c>
      <c r="Z794" s="7">
        <v>-7.4336348343414471</v>
      </c>
      <c r="AA794" s="7">
        <v>-7.5088128448023213</v>
      </c>
      <c r="AB794" s="7">
        <v>1.001197020284092E-2</v>
      </c>
      <c r="AC794" s="7">
        <v>-2.0777253725740179</v>
      </c>
      <c r="AD794" s="7">
        <v>2.2978003464127505E-3</v>
      </c>
      <c r="AE794" s="7">
        <v>-5.1706087511076533E-2</v>
      </c>
      <c r="AF794" s="7">
        <v>-5.4303968973709989E-2</v>
      </c>
      <c r="AG794" s="7">
        <v>1.4414317092994791</v>
      </c>
      <c r="AH794" s="7">
        <v>-7.5088128448023177</v>
      </c>
    </row>
    <row r="795" spans="24:34" x14ac:dyDescent="0.25">
      <c r="X795">
        <v>65.8</v>
      </c>
      <c r="Y795" s="7">
        <v>73.384673420993664</v>
      </c>
      <c r="Z795" s="7">
        <v>-7.584673420993667</v>
      </c>
      <c r="AA795" s="7">
        <v>-7.6643240346693489</v>
      </c>
      <c r="AB795" s="7">
        <v>1.0392385984123271E-2</v>
      </c>
      <c r="AC795" s="7">
        <v>-2.1203485789562539</v>
      </c>
      <c r="AD795" s="7">
        <v>2.4849243197312379E-3</v>
      </c>
      <c r="AE795" s="7">
        <v>-5.1706087511076533E-2</v>
      </c>
      <c r="AF795" s="7">
        <v>-5.3592127938842396E-2</v>
      </c>
      <c r="AG795" s="7">
        <v>1.456141675441045</v>
      </c>
      <c r="AH795" s="7">
        <v>-7.6643240346693435</v>
      </c>
    </row>
    <row r="796" spans="24:34" x14ac:dyDescent="0.25">
      <c r="X796">
        <v>65.7</v>
      </c>
      <c r="Y796" s="7">
        <v>73.276527457766477</v>
      </c>
      <c r="Z796" s="7">
        <v>-7.5765274577664741</v>
      </c>
      <c r="AA796" s="7">
        <v>-7.6531845477348242</v>
      </c>
      <c r="AB796" s="7">
        <v>1.0016365016446987E-2</v>
      </c>
      <c r="AC796" s="7">
        <v>-2.117669030994382</v>
      </c>
      <c r="AD796" s="7">
        <v>2.3880570472047226E-3</v>
      </c>
      <c r="AE796" s="7">
        <v>-4.7140240828996732E-2</v>
      </c>
      <c r="AF796" s="7">
        <v>-5.324525681330413E-2</v>
      </c>
      <c r="AG796" s="7">
        <v>1.4552212996635192</v>
      </c>
      <c r="AH796" s="7">
        <v>-7.6531845477348179</v>
      </c>
    </row>
    <row r="797" spans="24:34" x14ac:dyDescent="0.25">
      <c r="X797">
        <v>65.5</v>
      </c>
      <c r="Y797" s="7">
        <v>73.285727777346125</v>
      </c>
      <c r="Z797" s="7">
        <v>-7.7857277773461249</v>
      </c>
      <c r="AA797" s="7">
        <v>-7.8629040355233144</v>
      </c>
      <c r="AB797" s="7">
        <v>9.8152359266394009E-3</v>
      </c>
      <c r="AC797" s="7">
        <v>-2.1759203146301718</v>
      </c>
      <c r="AD797" s="7">
        <v>2.4701133121066256E-3</v>
      </c>
      <c r="AE797" s="7">
        <v>-4.7140240828996732E-2</v>
      </c>
      <c r="AF797" s="7">
        <v>-5.1499606620470553E-2</v>
      </c>
      <c r="AG797" s="7">
        <v>1.4751001032574609</v>
      </c>
      <c r="AH797" s="7">
        <v>-7.8629040355233109</v>
      </c>
    </row>
    <row r="798" spans="24:34" x14ac:dyDescent="0.25">
      <c r="X798">
        <v>65.3</v>
      </c>
      <c r="Y798" s="7">
        <v>73.152793057707186</v>
      </c>
      <c r="Z798" s="7">
        <v>-7.8527930577071885</v>
      </c>
      <c r="AA798" s="7">
        <v>-7.9264314949441257</v>
      </c>
      <c r="AB798" s="7">
        <v>9.2902382722802618E-3</v>
      </c>
      <c r="AC798" s="7">
        <v>-2.1940818428003759</v>
      </c>
      <c r="AD798" s="7">
        <v>2.3759235180359499E-3</v>
      </c>
      <c r="AE798" s="7">
        <v>-4.7140240828996732E-2</v>
      </c>
      <c r="AF798" s="7">
        <v>-4.988504861864989E-2</v>
      </c>
      <c r="AG798" s="7">
        <v>1.4812433435463519</v>
      </c>
      <c r="AH798" s="7">
        <v>-7.9264314949441257</v>
      </c>
    </row>
    <row r="799" spans="24:34" x14ac:dyDescent="0.25">
      <c r="X799">
        <v>65.2</v>
      </c>
      <c r="Y799" s="7">
        <v>73.810375428345324</v>
      </c>
      <c r="Z799" s="7">
        <v>-8.6103754283453213</v>
      </c>
      <c r="AA799" s="7">
        <v>-8.7021872579047113</v>
      </c>
      <c r="AB799" s="7">
        <v>1.055043138447621E-2</v>
      </c>
      <c r="AC799" s="7">
        <v>-2.4072829946546728</v>
      </c>
      <c r="AD799" s="7">
        <v>3.252200024815387E-3</v>
      </c>
      <c r="AE799" s="7">
        <v>-4.7140240828996732E-2</v>
      </c>
      <c r="AF799" s="7">
        <v>-4.9884098600324125E-2</v>
      </c>
      <c r="AG799" s="7">
        <v>1.5515421343472027</v>
      </c>
      <c r="AH799" s="7">
        <v>-8.7021872579047077</v>
      </c>
    </row>
    <row r="800" spans="24:34" x14ac:dyDescent="0.25">
      <c r="X800">
        <v>65.099999999999994</v>
      </c>
      <c r="Y800" s="7">
        <v>73.496172764166303</v>
      </c>
      <c r="Z800" s="7">
        <v>-8.3961727641663089</v>
      </c>
      <c r="AA800" s="7">
        <v>-8.4878260868808439</v>
      </c>
      <c r="AB800" s="7">
        <v>1.0798209314891744E-2</v>
      </c>
      <c r="AC800" s="7">
        <v>-2.347690329960991</v>
      </c>
      <c r="AD800" s="7">
        <v>3.1666121158601119E-3</v>
      </c>
      <c r="AE800" s="7">
        <v>-4.7140240828996732E-2</v>
      </c>
      <c r="AF800" s="7">
        <v>-4.9390506154422177E-2</v>
      </c>
      <c r="AG800" s="7">
        <v>1.5322174551808863</v>
      </c>
      <c r="AH800" s="7">
        <v>-8.4878260868808475</v>
      </c>
    </row>
    <row r="801" spans="24:34" x14ac:dyDescent="0.25">
      <c r="X801">
        <v>65</v>
      </c>
      <c r="Y801" s="7">
        <v>70.817428868496023</v>
      </c>
      <c r="Z801" s="7">
        <v>-5.8174288684960231</v>
      </c>
      <c r="AA801" s="7">
        <v>-5.8944604044370408</v>
      </c>
      <c r="AB801" s="7">
        <v>1.3068462701527431E-2</v>
      </c>
      <c r="AC801" s="7">
        <v>-1.6285063637070087</v>
      </c>
      <c r="AD801" s="7">
        <v>1.8482588512479402E-3</v>
      </c>
      <c r="AE801" s="7">
        <v>-4.7140240828996732E-2</v>
      </c>
      <c r="AF801" s="7">
        <v>-4.7802209911054147E-2</v>
      </c>
      <c r="AG801" s="7">
        <v>1.2761294462972825</v>
      </c>
      <c r="AH801" s="7">
        <v>-5.894460404437039</v>
      </c>
    </row>
    <row r="802" spans="24:34" x14ac:dyDescent="0.25">
      <c r="X802">
        <v>65</v>
      </c>
      <c r="Y802" s="7">
        <v>69.931251304511235</v>
      </c>
      <c r="Z802" s="7">
        <v>-4.9312513045112354</v>
      </c>
      <c r="AA802" s="7">
        <v>-4.9696112652209621</v>
      </c>
      <c r="AB802" s="7">
        <v>7.7189056975521652E-3</v>
      </c>
      <c r="AC802" s="7">
        <v>-1.3767074695376171</v>
      </c>
      <c r="AD802" s="7">
        <v>7.759804052808099E-4</v>
      </c>
      <c r="AE802" s="7">
        <v>-4.7140240828996732E-2</v>
      </c>
      <c r="AF802" s="7">
        <v>-4.7578332963686111E-2</v>
      </c>
      <c r="AG802" s="7">
        <v>1.1733317815254205</v>
      </c>
      <c r="AH802" s="7">
        <v>-4.9696112652209692</v>
      </c>
    </row>
    <row r="803" spans="24:34" x14ac:dyDescent="0.25">
      <c r="X803">
        <v>64.900000000000006</v>
      </c>
      <c r="Y803" s="7">
        <v>64.602026656030731</v>
      </c>
      <c r="Z803" s="7">
        <v>0.29797334396927511</v>
      </c>
      <c r="AA803" s="7">
        <v>0.30978345999504597</v>
      </c>
      <c r="AB803" s="7">
        <v>3.8123778545030969E-2</v>
      </c>
      <c r="AC803" s="7">
        <v>8.4492801913452584E-2</v>
      </c>
      <c r="AD803" s="7">
        <v>1.4892327317401868E-5</v>
      </c>
      <c r="AE803" s="7">
        <v>-4.7140240828996732E-2</v>
      </c>
      <c r="AF803" s="7">
        <v>-4.3121764402256194E-2</v>
      </c>
      <c r="AG803" s="7">
        <v>0.29067645572604017</v>
      </c>
      <c r="AH803" s="7">
        <v>0.30978345999503948</v>
      </c>
    </row>
    <row r="804" spans="24:34" x14ac:dyDescent="0.25">
      <c r="X804">
        <v>64.8</v>
      </c>
      <c r="Y804" s="7">
        <v>63.981169833943071</v>
      </c>
      <c r="Z804" s="7">
        <v>0.8188301660569266</v>
      </c>
      <c r="AA804" s="7">
        <v>0.84434337570365159</v>
      </c>
      <c r="AB804" s="7">
        <v>3.021662795123204E-2</v>
      </c>
      <c r="AC804" s="7">
        <v>0.2312375498100708</v>
      </c>
      <c r="AD804" s="7">
        <v>8.7686832177931329E-5</v>
      </c>
      <c r="AE804" s="7">
        <v>-4.7140240828996732E-2</v>
      </c>
      <c r="AF804" s="7">
        <v>-4.275580994652154E-2</v>
      </c>
      <c r="AG804" s="7">
        <v>0.48087165627646511</v>
      </c>
      <c r="AH804" s="7">
        <v>0.84434337570365114</v>
      </c>
    </row>
    <row r="805" spans="24:34" x14ac:dyDescent="0.25">
      <c r="X805">
        <v>64.7</v>
      </c>
      <c r="Y805" s="7">
        <v>61.121214617628105</v>
      </c>
      <c r="Z805" s="7">
        <v>3.5787853823718976</v>
      </c>
      <c r="AA805" s="7">
        <v>3.7222013234413467</v>
      </c>
      <c r="AB805" s="7">
        <v>3.8529872139439501E-2</v>
      </c>
      <c r="AC805" s="7">
        <v>1.0150084289163475</v>
      </c>
      <c r="AD805" s="7">
        <v>2.1729386702188953E-3</v>
      </c>
      <c r="AE805" s="7">
        <v>-4.7140240828996732E-2</v>
      </c>
      <c r="AF805" s="7">
        <v>-4.1224526583330631E-2</v>
      </c>
      <c r="AG805" s="7">
        <v>1.0074762671727546</v>
      </c>
      <c r="AH805" s="7">
        <v>3.7222013234413449</v>
      </c>
    </row>
    <row r="806" spans="24:34" x14ac:dyDescent="0.25">
      <c r="X806">
        <v>64.599999999999994</v>
      </c>
      <c r="Y806" s="7">
        <v>64.328705199431937</v>
      </c>
      <c r="Z806" s="7">
        <v>0.27129480056805733</v>
      </c>
      <c r="AA806" s="7">
        <v>0.27870618825582483</v>
      </c>
      <c r="AB806" s="7">
        <v>2.6592117434308539E-2</v>
      </c>
      <c r="AC806" s="7">
        <v>7.6470852694808369E-2</v>
      </c>
      <c r="AD806" s="7">
        <v>8.4080701410393151E-6</v>
      </c>
      <c r="AE806" s="7">
        <v>-4.7140240828996732E-2</v>
      </c>
      <c r="AF806" s="7">
        <v>-3.7784054295082574E-2</v>
      </c>
      <c r="AG806" s="7">
        <v>0.27653363754669769</v>
      </c>
      <c r="AH806" s="7">
        <v>0.27870618825582472</v>
      </c>
    </row>
    <row r="807" spans="24:34" x14ac:dyDescent="0.25">
      <c r="X807">
        <v>64.3</v>
      </c>
      <c r="Y807" s="7">
        <v>63.122576791760309</v>
      </c>
      <c r="Z807" s="7">
        <v>1.1774232082396878</v>
      </c>
      <c r="AA807" s="7">
        <v>1.2060060499555192</v>
      </c>
      <c r="AB807" s="7">
        <v>2.3700413208443301E-2</v>
      </c>
      <c r="AC807" s="7">
        <v>0.33139269506843533</v>
      </c>
      <c r="AD807" s="7">
        <v>1.4031531428504063E-4</v>
      </c>
      <c r="AE807" s="7">
        <v>-4.7140240828996732E-2</v>
      </c>
      <c r="AF807" s="7">
        <v>-3.6243240209500802E-2</v>
      </c>
      <c r="AG807" s="7">
        <v>0.57566717386736177</v>
      </c>
      <c r="AH807" s="7">
        <v>1.2060060499555161</v>
      </c>
    </row>
    <row r="808" spans="24:34" x14ac:dyDescent="0.25">
      <c r="X808">
        <v>64.099999999999994</v>
      </c>
      <c r="Y808" s="7">
        <v>61.321935694405866</v>
      </c>
      <c r="Z808" s="7">
        <v>2.7780643055941283</v>
      </c>
      <c r="AA808" s="7">
        <v>2.8624894242849734</v>
      </c>
      <c r="AB808" s="7">
        <v>2.9493600211965988E-2</v>
      </c>
      <c r="AC808" s="7">
        <v>0.78423276743727799</v>
      </c>
      <c r="AD808" s="7">
        <v>9.8370698065840582E-4</v>
      </c>
      <c r="AE808" s="7">
        <v>-4.7140240828996732E-2</v>
      </c>
      <c r="AF808" s="7">
        <v>-3.3190548710559709E-2</v>
      </c>
      <c r="AG808" s="7">
        <v>0.88556917710435135</v>
      </c>
      <c r="AH808" s="7">
        <v>2.8624894242849699</v>
      </c>
    </row>
    <row r="809" spans="24:34" x14ac:dyDescent="0.25">
      <c r="X809">
        <v>74.400000000000006</v>
      </c>
      <c r="Y809" s="7">
        <v>75.622583983001221</v>
      </c>
      <c r="Z809" s="7">
        <v>-1.2225839830012148</v>
      </c>
      <c r="AA809" s="7">
        <v>-1.2395846704998661</v>
      </c>
      <c r="AB809" s="7">
        <v>1.3714825540556263E-2</v>
      </c>
      <c r="AC809" s="7">
        <v>-0.3423571016993176</v>
      </c>
      <c r="AD809" s="7">
        <v>8.5781347442001192E-5</v>
      </c>
      <c r="AE809" s="7">
        <v>-2.7365033500434788E-2</v>
      </c>
      <c r="AF809" s="7">
        <v>-3.2248375039751573E-2</v>
      </c>
      <c r="AG809" s="7">
        <v>0.58511289654161414</v>
      </c>
      <c r="AH809" s="7">
        <v>-1.2395846704998685</v>
      </c>
    </row>
    <row r="810" spans="24:34" x14ac:dyDescent="0.25">
      <c r="X810">
        <v>74.099999999999994</v>
      </c>
      <c r="Y810" s="7">
        <v>73.648645573657234</v>
      </c>
      <c r="Z810" s="7">
        <v>0.45135442634276046</v>
      </c>
      <c r="AA810" s="7">
        <v>0.45541274173629631</v>
      </c>
      <c r="AB810" s="7">
        <v>8.9112908392967906E-3</v>
      </c>
      <c r="AC810" s="7">
        <v>0.1260849740419058</v>
      </c>
      <c r="AD810" s="7">
        <v>7.5231748446831939E-6</v>
      </c>
      <c r="AE810" s="7">
        <v>-2.7365033500434788E-2</v>
      </c>
      <c r="AF810" s="7">
        <v>-3.0203758205264192E-2</v>
      </c>
      <c r="AG810" s="7">
        <v>0.35508446043428288</v>
      </c>
      <c r="AH810" s="7">
        <v>0.45541274173629415</v>
      </c>
    </row>
    <row r="811" spans="24:34" x14ac:dyDescent="0.25">
      <c r="X811">
        <v>73.8</v>
      </c>
      <c r="Y811" s="7">
        <v>76.53957068036587</v>
      </c>
      <c r="Z811" s="7">
        <v>-2.7395706803658726</v>
      </c>
      <c r="AA811" s="7">
        <v>-2.7731541395935011</v>
      </c>
      <c r="AB811" s="7">
        <v>1.2110202872660252E-2</v>
      </c>
      <c r="AC811" s="7">
        <v>-0.76653175559471098</v>
      </c>
      <c r="AD811" s="7">
        <v>3.7909636508186675E-4</v>
      </c>
      <c r="AE811" s="7">
        <v>-2.7365033500434788E-2</v>
      </c>
      <c r="AF811" s="7">
        <v>-3.015231294136865E-2</v>
      </c>
      <c r="AG811" s="7">
        <v>0.87551799273042408</v>
      </c>
      <c r="AH811" s="7">
        <v>-2.7731541395935078</v>
      </c>
    </row>
    <row r="812" spans="24:34" x14ac:dyDescent="0.25">
      <c r="X812">
        <v>73.599999999999994</v>
      </c>
      <c r="Y812" s="7">
        <v>75.583279653933005</v>
      </c>
      <c r="Z812" s="7">
        <v>-1.9832796539330104</v>
      </c>
      <c r="AA812" s="7">
        <v>-1.9903278014028984</v>
      </c>
      <c r="AB812" s="7">
        <v>3.5411993265244252E-3</v>
      </c>
      <c r="AC812" s="7">
        <v>-0.55253039621355571</v>
      </c>
      <c r="AD812" s="7">
        <v>5.7101796809696126E-5</v>
      </c>
      <c r="AE812" s="7">
        <v>-2.7365033500434788E-2</v>
      </c>
      <c r="AF812" s="7">
        <v>-2.983411631973493E-2</v>
      </c>
      <c r="AG812" s="7">
        <v>0.74332388379060965</v>
      </c>
      <c r="AH812" s="7">
        <v>-1.9903278014029011</v>
      </c>
    </row>
    <row r="813" spans="24:34" x14ac:dyDescent="0.25">
      <c r="X813">
        <v>72.8</v>
      </c>
      <c r="Y813" s="7">
        <v>78.932077983672912</v>
      </c>
      <c r="Z813" s="7">
        <v>-6.1320779836729145</v>
      </c>
      <c r="AA813" s="7">
        <v>-6.1517132143029158</v>
      </c>
      <c r="AB813" s="7">
        <v>3.1918312746345876E-3</v>
      </c>
      <c r="AC813" s="7">
        <v>-1.7080625350452927</v>
      </c>
      <c r="AD813" s="7">
        <v>4.9167969135987958E-4</v>
      </c>
      <c r="AE813" s="7">
        <v>-2.1282865457297767E-2</v>
      </c>
      <c r="AF813" s="7">
        <v>-2.9170369981215728E-2</v>
      </c>
      <c r="AG813" s="7">
        <v>1.3069286648648015</v>
      </c>
      <c r="AH813" s="7">
        <v>-6.1517132143029096</v>
      </c>
    </row>
    <row r="814" spans="24:34" x14ac:dyDescent="0.25">
      <c r="X814">
        <v>72.599999999999994</v>
      </c>
      <c r="Y814" s="7">
        <v>76.605397202164497</v>
      </c>
      <c r="Z814" s="7">
        <v>-4.0053972021645023</v>
      </c>
      <c r="AA814" s="7">
        <v>-4.0195907373409767</v>
      </c>
      <c r="AB814" s="7">
        <v>3.5310896317419706E-3</v>
      </c>
      <c r="AC814" s="7">
        <v>-1.1158751475839455</v>
      </c>
      <c r="AD814" s="7">
        <v>2.3223228631275348E-4</v>
      </c>
      <c r="AE814" s="7">
        <v>-2.1282865457297767E-2</v>
      </c>
      <c r="AF814" s="7">
        <v>-2.8346699088615521E-2</v>
      </c>
      <c r="AG814" s="7">
        <v>1.0563499172073358</v>
      </c>
      <c r="AH814" s="7">
        <v>-4.0195907373409732</v>
      </c>
    </row>
    <row r="815" spans="24:34" x14ac:dyDescent="0.25">
      <c r="X815">
        <v>71.900000000000006</v>
      </c>
      <c r="Y815" s="7">
        <v>75.818693749904227</v>
      </c>
      <c r="Z815" s="7">
        <v>-3.9186937499042216</v>
      </c>
      <c r="AA815" s="7">
        <v>-3.9725819025041886</v>
      </c>
      <c r="AB815" s="7">
        <v>1.3565019909595962E-2</v>
      </c>
      <c r="AC815" s="7">
        <v>-1.097258575690133</v>
      </c>
      <c r="AD815" s="7">
        <v>8.7139755633257484E-4</v>
      </c>
      <c r="AE815" s="7">
        <v>-2.1282865457297767E-2</v>
      </c>
      <c r="AF815" s="7">
        <v>-2.7221090122299386E-2</v>
      </c>
      <c r="AG815" s="7">
        <v>1.0475011101140337</v>
      </c>
      <c r="AH815" s="7">
        <v>-3.9725819025041913</v>
      </c>
    </row>
    <row r="816" spans="24:34" x14ac:dyDescent="0.25">
      <c r="X816">
        <v>78</v>
      </c>
      <c r="Y816" s="7">
        <v>75.093578394449452</v>
      </c>
      <c r="Z816" s="7">
        <v>2.9064216055505483</v>
      </c>
      <c r="AA816" s="7">
        <v>2.9222311407243353</v>
      </c>
      <c r="AB816" s="7">
        <v>5.4100905823165806E-3</v>
      </c>
      <c r="AC816" s="7">
        <v>0.8104728680175548</v>
      </c>
      <c r="AD816" s="7">
        <v>1.8805455110570778E-4</v>
      </c>
      <c r="AE816" s="7">
        <v>-2.1282865457297767E-2</v>
      </c>
      <c r="AF816" s="7">
        <v>-2.6017996876954358E-2</v>
      </c>
      <c r="AG816" s="7">
        <v>0.90026266612447881</v>
      </c>
      <c r="AH816" s="7">
        <v>2.9222311407243331</v>
      </c>
    </row>
    <row r="817" spans="24:34" x14ac:dyDescent="0.25">
      <c r="X817">
        <v>75</v>
      </c>
      <c r="Y817" s="7">
        <v>75.434552052415981</v>
      </c>
      <c r="Z817" s="7">
        <v>-0.43455205241598094</v>
      </c>
      <c r="AA817" s="7">
        <v>-0.43619942589856464</v>
      </c>
      <c r="AB817" s="7">
        <v>3.7766521108763022E-3</v>
      </c>
      <c r="AC817" s="7">
        <v>-0.12107802809718018</v>
      </c>
      <c r="AD817" s="7">
        <v>2.9250099192915767E-6</v>
      </c>
      <c r="AE817" s="7">
        <v>-2.1282865457297767E-2</v>
      </c>
      <c r="AF817" s="7">
        <v>-2.4679675800073325E-2</v>
      </c>
      <c r="AG817" s="7">
        <v>0.34796268204676806</v>
      </c>
      <c r="AH817" s="7">
        <v>-0.43619942589856375</v>
      </c>
    </row>
    <row r="818" spans="24:34" x14ac:dyDescent="0.25">
      <c r="X818">
        <v>76</v>
      </c>
      <c r="Y818" s="7">
        <v>74.838222563967847</v>
      </c>
      <c r="Z818" s="7">
        <v>1.1617774360321533</v>
      </c>
      <c r="AA818" s="7">
        <v>1.1677055555826144</v>
      </c>
      <c r="AB818" s="7">
        <v>5.0767246264471089E-3</v>
      </c>
      <c r="AC818" s="7">
        <v>0.32391423455207319</v>
      </c>
      <c r="AD818" s="7">
        <v>2.8177371790378193E-5</v>
      </c>
      <c r="AE818" s="7">
        <v>-2.1282865457297767E-2</v>
      </c>
      <c r="AF818" s="7">
        <v>-2.1792949975999985E-2</v>
      </c>
      <c r="AG818" s="7">
        <v>0.56913463657738594</v>
      </c>
      <c r="AH818" s="7">
        <v>1.1677055555826188</v>
      </c>
    </row>
    <row r="819" spans="24:34" x14ac:dyDescent="0.25">
      <c r="X819">
        <v>71</v>
      </c>
      <c r="Y819" s="7">
        <v>77.587601593255044</v>
      </c>
      <c r="Z819" s="7">
        <v>-6.5876015932550445</v>
      </c>
      <c r="AA819" s="7">
        <v>-6.6131000412794947</v>
      </c>
      <c r="AB819" s="7">
        <v>3.8557481159034717E-3</v>
      </c>
      <c r="AC819" s="7">
        <v>-1.8355579541450546</v>
      </c>
      <c r="AD819" s="7">
        <v>6.8638695802961211E-4</v>
      </c>
      <c r="AE819" s="7">
        <v>-2.1282865457297767E-2</v>
      </c>
      <c r="AF819" s="7">
        <v>-2.072881593993902E-2</v>
      </c>
      <c r="AG819" s="7">
        <v>1.354827647394699</v>
      </c>
      <c r="AH819" s="7">
        <v>-6.6131000412794894</v>
      </c>
    </row>
    <row r="820" spans="24:34" x14ac:dyDescent="0.25">
      <c r="X820">
        <v>78</v>
      </c>
      <c r="Y820" s="7">
        <v>77.228679350061228</v>
      </c>
      <c r="Z820" s="7">
        <v>0.77132064993877236</v>
      </c>
      <c r="AA820" s="7">
        <v>0.77334815400587331</v>
      </c>
      <c r="AB820" s="7">
        <v>2.6217222561319797E-3</v>
      </c>
      <c r="AC820" s="7">
        <v>0.21478645870955623</v>
      </c>
      <c r="AD820" s="7">
        <v>6.3824433664439698E-6</v>
      </c>
      <c r="AE820" s="7">
        <v>-2.1282865457297767E-2</v>
      </c>
      <c r="AF820" s="7">
        <v>-1.9724224139025741E-2</v>
      </c>
      <c r="AG820" s="7">
        <v>0.46345060007465327</v>
      </c>
      <c r="AH820" s="7">
        <v>0.77334815400586809</v>
      </c>
    </row>
    <row r="821" spans="24:34" x14ac:dyDescent="0.25">
      <c r="X821">
        <v>73</v>
      </c>
      <c r="Y821" s="7">
        <v>73.494556664205163</v>
      </c>
      <c r="Z821" s="7">
        <v>-0.49455666420516309</v>
      </c>
      <c r="AA821" s="7">
        <v>-0.49583140641755108</v>
      </c>
      <c r="AB821" s="7">
        <v>2.5709186547861274E-3</v>
      </c>
      <c r="AC821" s="7">
        <v>-0.13771363345724955</v>
      </c>
      <c r="AD821" s="7">
        <v>2.5728032873352115E-6</v>
      </c>
      <c r="AE821" s="7">
        <v>-2.1282865457297767E-2</v>
      </c>
      <c r="AF821" s="7">
        <v>-1.691839655022442E-2</v>
      </c>
      <c r="AG821" s="7">
        <v>0.37109787584577947</v>
      </c>
      <c r="AH821" s="7">
        <v>-0.4958314064175508</v>
      </c>
    </row>
    <row r="822" spans="24:34" x14ac:dyDescent="0.25">
      <c r="X822">
        <v>69.900000000000006</v>
      </c>
      <c r="Y822" s="7">
        <v>72.633311668233119</v>
      </c>
      <c r="Z822" s="7">
        <v>-2.7333116682331138</v>
      </c>
      <c r="AA822" s="7">
        <v>-2.7398128332530973</v>
      </c>
      <c r="AB822" s="7">
        <v>2.3728500505886519E-3</v>
      </c>
      <c r="AC822" s="7">
        <v>-0.76103900725420792</v>
      </c>
      <c r="AD822" s="7">
        <v>7.2504050270357778E-5</v>
      </c>
      <c r="AE822" s="7">
        <v>-2.1282865457297767E-2</v>
      </c>
      <c r="AF822" s="7">
        <v>-1.0507793247511613E-2</v>
      </c>
      <c r="AG822" s="7">
        <v>0.87237549670666925</v>
      </c>
      <c r="AH822" s="7">
        <v>-2.7398128332531018</v>
      </c>
    </row>
    <row r="823" spans="24:34" x14ac:dyDescent="0.25">
      <c r="X823">
        <v>71</v>
      </c>
      <c r="Y823" s="7">
        <v>72.161812071178915</v>
      </c>
      <c r="Z823" s="7">
        <v>-1.1618120711789146</v>
      </c>
      <c r="AA823" s="7">
        <v>-1.1643224780920036</v>
      </c>
      <c r="AB823" s="7">
        <v>2.15610963485432E-3</v>
      </c>
      <c r="AC823" s="7">
        <v>-0.32344949317188881</v>
      </c>
      <c r="AD823" s="7">
        <v>1.1897825271538573E-5</v>
      </c>
      <c r="AE823" s="7">
        <v>-2.1282865457297767E-2</v>
      </c>
      <c r="AF823" s="7">
        <v>-9.9813567190465014E-3</v>
      </c>
      <c r="AG823" s="7">
        <v>0.56872620229060034</v>
      </c>
      <c r="AH823" s="7">
        <v>-1.1643224780920063</v>
      </c>
    </row>
    <row r="824" spans="24:34" x14ac:dyDescent="0.25">
      <c r="X824">
        <v>74.8</v>
      </c>
      <c r="Y824" s="7">
        <v>74.568290789866438</v>
      </c>
      <c r="Z824" s="7">
        <v>0.23170921013355894</v>
      </c>
      <c r="AA824" s="7">
        <v>0.23312776063052354</v>
      </c>
      <c r="AB824" s="7">
        <v>6.084863051581459E-3</v>
      </c>
      <c r="AC824" s="7">
        <v>6.4635414187768914E-2</v>
      </c>
      <c r="AD824" s="7">
        <v>1.346136111472221E-6</v>
      </c>
      <c r="AE824" s="7">
        <v>-4.5602855597810616E-3</v>
      </c>
      <c r="AF824" s="7">
        <v>-9.0321126090352217E-3</v>
      </c>
      <c r="AG824" s="7">
        <v>0.25423495862640311</v>
      </c>
      <c r="AH824" s="7">
        <v>0.23312776063051752</v>
      </c>
    </row>
    <row r="825" spans="24:34" x14ac:dyDescent="0.25">
      <c r="X825">
        <v>74.900000000000006</v>
      </c>
      <c r="Y825" s="7">
        <v>74.477790352305675</v>
      </c>
      <c r="Z825" s="7">
        <v>0.42220964769433067</v>
      </c>
      <c r="AA825" s="7">
        <v>0.42397637849049374</v>
      </c>
      <c r="AB825" s="7">
        <v>4.1670500664618866E-3</v>
      </c>
      <c r="AC825" s="7">
        <v>0.11766215510502193</v>
      </c>
      <c r="AD825" s="7">
        <v>3.0490336883143227E-6</v>
      </c>
      <c r="AE825" s="7">
        <v>-4.5602855597810616E-3</v>
      </c>
      <c r="AF825" s="7">
        <v>-8.7634046468547319E-3</v>
      </c>
      <c r="AG825" s="7">
        <v>0.34301917600189924</v>
      </c>
      <c r="AH825" s="7">
        <v>0.4239763784904978</v>
      </c>
    </row>
    <row r="826" spans="24:34" x14ac:dyDescent="0.25">
      <c r="X826">
        <v>75</v>
      </c>
      <c r="Y826" s="7">
        <v>74.691357751060039</v>
      </c>
      <c r="Z826" s="7">
        <v>0.30864224893996095</v>
      </c>
      <c r="AA826" s="7">
        <v>0.31063073240237316</v>
      </c>
      <c r="AB826" s="7">
        <v>6.4014382834217893E-3</v>
      </c>
      <c r="AC826" s="7">
        <v>8.6109643160189236E-2</v>
      </c>
      <c r="AD826" s="7">
        <v>2.5142970550368745E-6</v>
      </c>
      <c r="AE826" s="7">
        <v>-4.5602855597810616E-3</v>
      </c>
      <c r="AF826" s="7">
        <v>-7.1924273651732167E-3</v>
      </c>
      <c r="AG826" s="7">
        <v>0.29344444646336254</v>
      </c>
      <c r="AH826" s="7">
        <v>0.31063073240236883</v>
      </c>
    </row>
    <row r="827" spans="24:34" x14ac:dyDescent="0.25">
      <c r="X827">
        <v>75</v>
      </c>
      <c r="Y827" s="7">
        <v>74.809922494060061</v>
      </c>
      <c r="Z827" s="7">
        <v>0.19007750593993933</v>
      </c>
      <c r="AA827" s="7">
        <v>0.19084223952752666</v>
      </c>
      <c r="AB827" s="7">
        <v>4.0071505631261535E-3</v>
      </c>
      <c r="AC827" s="7">
        <v>5.2966893986273703E-2</v>
      </c>
      <c r="AD827" s="7">
        <v>5.9406621174688972E-7</v>
      </c>
      <c r="AE827" s="7">
        <v>-4.5602855597810616E-3</v>
      </c>
      <c r="AF827" s="7">
        <v>-5.1411327437265938E-3</v>
      </c>
      <c r="AG827" s="7">
        <v>0.23014537576556629</v>
      </c>
      <c r="AH827" s="7">
        <v>0.19084223952753032</v>
      </c>
    </row>
    <row r="828" spans="24:34" x14ac:dyDescent="0.25">
      <c r="X828">
        <v>74.900000000000006</v>
      </c>
      <c r="Y828" s="7">
        <v>74.799555128662433</v>
      </c>
      <c r="Z828" s="7">
        <v>0.10044487133757229</v>
      </c>
      <c r="AA828" s="7">
        <v>0.10084565777258092</v>
      </c>
      <c r="AB828" s="7">
        <v>3.9742557473914954E-3</v>
      </c>
      <c r="AC828" s="7">
        <v>2.7989450782444584E-2</v>
      </c>
      <c r="AD828" s="7">
        <v>1.6452064353830015E-7</v>
      </c>
      <c r="AE828" s="7">
        <v>-4.5602855597810616E-3</v>
      </c>
      <c r="AF828" s="7">
        <v>-3.1671201173950293E-3</v>
      </c>
      <c r="AG828" s="7">
        <v>0.16730048052066254</v>
      </c>
      <c r="AH828" s="7">
        <v>0.10084565777257443</v>
      </c>
    </row>
    <row r="829" spans="24:34" x14ac:dyDescent="0.25">
      <c r="X829">
        <v>74.7</v>
      </c>
      <c r="Y829" s="7">
        <v>74.214157076445844</v>
      </c>
      <c r="Z829" s="7">
        <v>0.48584292355415926</v>
      </c>
      <c r="AA829" s="7">
        <v>0.48771417461583155</v>
      </c>
      <c r="AB829" s="7">
        <v>3.8367780947747595E-3</v>
      </c>
      <c r="AC829" s="7">
        <v>0.13537314588423696</v>
      </c>
      <c r="AD829" s="7">
        <v>3.714904213098541E-6</v>
      </c>
      <c r="AE829" s="7">
        <v>-4.5602855597810616E-3</v>
      </c>
      <c r="AF829" s="7">
        <v>-2.5341619407907847E-3</v>
      </c>
      <c r="AG829" s="7">
        <v>0.3679308982461747</v>
      </c>
      <c r="AH829" s="7">
        <v>0.48771417461583644</v>
      </c>
    </row>
    <row r="830" spans="24:34" x14ac:dyDescent="0.25">
      <c r="X830">
        <v>74.5</v>
      </c>
      <c r="Y830" s="7">
        <v>74.133653378139641</v>
      </c>
      <c r="Z830" s="7">
        <v>0.36634662186035882</v>
      </c>
      <c r="AA830" s="7">
        <v>0.36793939196324743</v>
      </c>
      <c r="AB830" s="7">
        <v>4.3288925776145369E-3</v>
      </c>
      <c r="AC830" s="7">
        <v>0.10210244229007794</v>
      </c>
      <c r="AD830" s="7">
        <v>2.3855007865032002E-6</v>
      </c>
      <c r="AE830" s="7">
        <v>-4.5602855597810616E-3</v>
      </c>
      <c r="AF830" s="7">
        <v>3.4345426111546235E-4</v>
      </c>
      <c r="AG830" s="7">
        <v>0.31953472783107306</v>
      </c>
      <c r="AH830" s="7">
        <v>0.36793939196324049</v>
      </c>
    </row>
    <row r="831" spans="24:34" x14ac:dyDescent="0.25">
      <c r="X831">
        <v>74.400000000000006</v>
      </c>
      <c r="Y831" s="7">
        <v>73.197786619099517</v>
      </c>
      <c r="Z831" s="7">
        <v>1.2022133809004885</v>
      </c>
      <c r="AA831" s="7">
        <v>1.223705151048847</v>
      </c>
      <c r="AB831" s="7">
        <v>1.7562866455161932E-2</v>
      </c>
      <c r="AC831" s="7">
        <v>0.33731143528824886</v>
      </c>
      <c r="AD831" s="7">
        <v>1.0705307781779165E-4</v>
      </c>
      <c r="AE831" s="7">
        <v>-4.5602855597810616E-3</v>
      </c>
      <c r="AF831" s="7">
        <v>5.8270207973663488E-3</v>
      </c>
      <c r="AG831" s="7">
        <v>0.58078518859234773</v>
      </c>
      <c r="AH831" s="7">
        <v>1.2237051510488532</v>
      </c>
    </row>
    <row r="832" spans="24:34" x14ac:dyDescent="0.25">
      <c r="X832">
        <v>74.099999999999994</v>
      </c>
      <c r="Y832" s="7">
        <v>75.967445528320127</v>
      </c>
      <c r="Z832" s="7">
        <v>-1.8674455283201326</v>
      </c>
      <c r="AA832" s="7">
        <v>-1.8766603234765995</v>
      </c>
      <c r="AB832" s="7">
        <v>4.9102093976180951E-3</v>
      </c>
      <c r="AC832" s="7">
        <v>-0.52061742430941571</v>
      </c>
      <c r="AD832" s="7">
        <v>7.0391713997837387E-5</v>
      </c>
      <c r="AE832" s="7">
        <v>-4.5602855597810616E-3</v>
      </c>
      <c r="AF832" s="7">
        <v>6.029439245795909E-3</v>
      </c>
      <c r="AG832" s="7">
        <v>0.7215382348215621</v>
      </c>
      <c r="AH832" s="7">
        <v>-1.8766603234766044</v>
      </c>
    </row>
    <row r="833" spans="24:34" x14ac:dyDescent="0.25">
      <c r="X833">
        <v>73.900000000000006</v>
      </c>
      <c r="Y833" s="7">
        <v>67.187557420763952</v>
      </c>
      <c r="Z833" s="7">
        <v>6.712442579236054</v>
      </c>
      <c r="AA833" s="7">
        <v>6.9327537179842551</v>
      </c>
      <c r="AB833" s="7">
        <v>3.1778301625903227E-2</v>
      </c>
      <c r="AC833" s="7">
        <v>1.8971211674674815</v>
      </c>
      <c r="AD833" s="7">
        <v>6.2171652409870421E-3</v>
      </c>
      <c r="AE833" s="7">
        <v>-4.5602855597810616E-3</v>
      </c>
      <c r="AF833" s="7">
        <v>6.1063818713268294E-3</v>
      </c>
      <c r="AG833" s="7">
        <v>1.3773602170338308</v>
      </c>
      <c r="AH833" s="7">
        <v>6.9327537179842595</v>
      </c>
    </row>
    <row r="834" spans="24:34" x14ac:dyDescent="0.25">
      <c r="X834">
        <v>73.7</v>
      </c>
      <c r="Y834" s="7">
        <v>67.585951201320469</v>
      </c>
      <c r="Z834" s="7">
        <v>6.1140487986795335</v>
      </c>
      <c r="AA834" s="7">
        <v>6.3292373434573079</v>
      </c>
      <c r="AB834" s="7">
        <v>3.3999127082857211E-2</v>
      </c>
      <c r="AC834" s="7">
        <v>1.7299837869278185</v>
      </c>
      <c r="AD834" s="7">
        <v>5.5439679769700486E-3</v>
      </c>
      <c r="AE834" s="7">
        <v>1.0640830227304372E-2</v>
      </c>
      <c r="AF834" s="7">
        <v>8.4081673202769467E-3</v>
      </c>
      <c r="AG834" s="7">
        <v>1.3152884804968903</v>
      </c>
      <c r="AH834" s="7">
        <v>6.3292373434573044</v>
      </c>
    </row>
    <row r="835" spans="24:34" x14ac:dyDescent="0.25">
      <c r="X835">
        <v>73.5</v>
      </c>
      <c r="Y835" s="7">
        <v>69.848315940547877</v>
      </c>
      <c r="Z835" s="7">
        <v>3.6516840594521227</v>
      </c>
      <c r="AA835" s="7">
        <v>3.7839737502321213</v>
      </c>
      <c r="AB835" s="7">
        <v>3.4960520212880285E-2</v>
      </c>
      <c r="AC835" s="7">
        <v>1.0337667206866887</v>
      </c>
      <c r="AD835" s="7">
        <v>2.037625180545061E-3</v>
      </c>
      <c r="AE835" s="7">
        <v>1.0640830227304372E-2</v>
      </c>
      <c r="AF835" s="7">
        <v>8.4374550164360816E-3</v>
      </c>
      <c r="AG835" s="7">
        <v>1.0167431930859872</v>
      </c>
      <c r="AH835" s="7">
        <v>3.7839737502321213</v>
      </c>
    </row>
    <row r="836" spans="24:34" x14ac:dyDescent="0.25">
      <c r="X836">
        <v>73.2</v>
      </c>
      <c r="Y836" s="7">
        <v>69.414344558580709</v>
      </c>
      <c r="Z836" s="7">
        <v>3.7856554414192942</v>
      </c>
      <c r="AA836" s="7">
        <v>3.9429823986448582</v>
      </c>
      <c r="AB836" s="7">
        <v>3.9900496963829524E-2</v>
      </c>
      <c r="AC836" s="7">
        <v>1.074446641298513</v>
      </c>
      <c r="AD836" s="7">
        <v>2.5250975719029668E-3</v>
      </c>
      <c r="AE836" s="7">
        <v>1.0640830227304372E-2</v>
      </c>
      <c r="AF836" s="7">
        <v>8.8264646569742745E-3</v>
      </c>
      <c r="AG836" s="7">
        <v>1.0365551800548358</v>
      </c>
      <c r="AH836" s="7">
        <v>3.9429823986448564</v>
      </c>
    </row>
    <row r="837" spans="24:34" x14ac:dyDescent="0.25">
      <c r="X837">
        <v>73</v>
      </c>
      <c r="Y837" s="7">
        <v>68.358701866725568</v>
      </c>
      <c r="Z837" s="7">
        <v>4.6412981332744323</v>
      </c>
      <c r="AA837" s="7">
        <v>4.8723166482872386</v>
      </c>
      <c r="AB837" s="7">
        <v>4.7414511758797767E-2</v>
      </c>
      <c r="AC837" s="7">
        <v>1.3224808054138639</v>
      </c>
      <c r="AD837" s="7">
        <v>4.5817614674314193E-3</v>
      </c>
      <c r="AE837" s="7">
        <v>1.0640830227304372E-2</v>
      </c>
      <c r="AF837" s="7">
        <v>1.2250845603556547E-2</v>
      </c>
      <c r="AG837" s="7">
        <v>1.1499916544974855</v>
      </c>
      <c r="AH837" s="7">
        <v>4.8723166482872333</v>
      </c>
    </row>
    <row r="838" spans="24:34" x14ac:dyDescent="0.25">
      <c r="X838">
        <v>72.7</v>
      </c>
      <c r="Y838" s="7">
        <v>67.73889861275309</v>
      </c>
      <c r="Z838" s="7">
        <v>4.961101387246913</v>
      </c>
      <c r="AA838" s="7">
        <v>5.1445766849750925</v>
      </c>
      <c r="AB838" s="7">
        <v>3.5663827942156556E-2</v>
      </c>
      <c r="AC838" s="7">
        <v>1.4049658419750259</v>
      </c>
      <c r="AD838" s="7">
        <v>3.8421775395613119E-3</v>
      </c>
      <c r="AE838" s="7">
        <v>1.0640830227304372E-2</v>
      </c>
      <c r="AF838" s="7">
        <v>1.6520178275993801E-2</v>
      </c>
      <c r="AG838" s="7">
        <v>1.1853125503322008</v>
      </c>
      <c r="AH838" s="7">
        <v>5.1445766849750951</v>
      </c>
    </row>
    <row r="839" spans="24:34" x14ac:dyDescent="0.25">
      <c r="X839">
        <v>52.1</v>
      </c>
      <c r="Y839" s="7">
        <v>56.43632657996104</v>
      </c>
      <c r="Z839" s="7">
        <v>-4.3363265799610389</v>
      </c>
      <c r="AA839" s="7">
        <v>-4.4345025189102927</v>
      </c>
      <c r="AB839" s="7">
        <v>2.2139109974702843E-2</v>
      </c>
      <c r="AC839" s="7">
        <v>-1.219509916180219</v>
      </c>
      <c r="AD839" s="7">
        <v>1.7721486655660874E-3</v>
      </c>
      <c r="AE839" s="7">
        <v>1.0640830227304372E-2</v>
      </c>
      <c r="AF839" s="7">
        <v>1.7512820698774866E-2</v>
      </c>
      <c r="AG839" s="7">
        <v>1.1043142289132288</v>
      </c>
      <c r="AH839" s="7">
        <v>-4.43450251891029</v>
      </c>
    </row>
    <row r="840" spans="24:34" x14ac:dyDescent="0.25">
      <c r="X840">
        <v>52.1</v>
      </c>
      <c r="Y840" s="7">
        <v>57.36933698509926</v>
      </c>
      <c r="Z840" s="7">
        <v>-5.2693369850992582</v>
      </c>
      <c r="AA840" s="7">
        <v>-5.4015835012396494</v>
      </c>
      <c r="AB840" s="7">
        <v>2.4482916187455146E-2</v>
      </c>
      <c r="AC840" s="7">
        <v>-1.483680625620351</v>
      </c>
      <c r="AD840" s="7">
        <v>2.9077396371462914E-3</v>
      </c>
      <c r="AE840" s="7">
        <v>1.0640830227304372E-2</v>
      </c>
      <c r="AF840" s="7">
        <v>1.7660764229763874E-2</v>
      </c>
      <c r="AG840" s="7">
        <v>1.2180642945347142</v>
      </c>
      <c r="AH840" s="7">
        <v>-5.4015835012396494</v>
      </c>
    </row>
    <row r="841" spans="24:34" x14ac:dyDescent="0.25">
      <c r="X841">
        <v>52.2</v>
      </c>
      <c r="Y841" s="7">
        <v>57.279431000257084</v>
      </c>
      <c r="Z841" s="7">
        <v>-5.0794310002570811</v>
      </c>
      <c r="AA841" s="7">
        <v>-5.1478248611271695</v>
      </c>
      <c r="AB841" s="7">
        <v>1.3285972758426369E-2</v>
      </c>
      <c r="AC841" s="7">
        <v>-1.4220710844912798</v>
      </c>
      <c r="AD841" s="7">
        <v>1.4331480798036994E-3</v>
      </c>
      <c r="AE841" s="7">
        <v>1.0640830227304372E-2</v>
      </c>
      <c r="AF841" s="7">
        <v>1.7832911604489805E-2</v>
      </c>
      <c r="AG841" s="7">
        <v>1.1925062198962653</v>
      </c>
      <c r="AH841" s="7">
        <v>-5.1478248611271669</v>
      </c>
    </row>
    <row r="842" spans="24:34" x14ac:dyDescent="0.25">
      <c r="X842">
        <v>52.3</v>
      </c>
      <c r="Y842" s="7">
        <v>64.223782494156822</v>
      </c>
      <c r="Z842" s="7">
        <v>-11.923782494156825</v>
      </c>
      <c r="AA842" s="7">
        <v>-12.077033703647416</v>
      </c>
      <c r="AB842" s="7">
        <v>1.2689474356961071E-2</v>
      </c>
      <c r="AC842" s="7">
        <v>-3.3372523963301397</v>
      </c>
      <c r="AD842" s="7">
        <v>7.5338049412507681E-3</v>
      </c>
      <c r="AE842" s="7">
        <v>1.0640830227304372E-2</v>
      </c>
      <c r="AF842" s="7">
        <v>1.7962859118689598E-2</v>
      </c>
      <c r="AG842" s="7">
        <v>1.8268148226709076</v>
      </c>
      <c r="AH842" s="7">
        <v>-12.077033703647414</v>
      </c>
    </row>
    <row r="843" spans="24:34" x14ac:dyDescent="0.25">
      <c r="X843">
        <v>51.1</v>
      </c>
      <c r="Y843" s="7">
        <v>54.761251915724642</v>
      </c>
      <c r="Z843" s="7">
        <v>-3.661251915724641</v>
      </c>
      <c r="AA843" s="7">
        <v>-3.6962111827003667</v>
      </c>
      <c r="AB843" s="7">
        <v>9.4581357091692367E-3</v>
      </c>
      <c r="AC843" s="7">
        <v>-1.0230458218865293</v>
      </c>
      <c r="AD843" s="7">
        <v>5.2598005604539196E-4</v>
      </c>
      <c r="AE843" s="7">
        <v>1.0640830227304372E-2</v>
      </c>
      <c r="AF843" s="7">
        <v>1.8970712167542095E-2</v>
      </c>
      <c r="AG843" s="7">
        <v>1.0114572763525551</v>
      </c>
      <c r="AH843" s="7">
        <v>-3.6962111827003699</v>
      </c>
    </row>
    <row r="844" spans="24:34" x14ac:dyDescent="0.25">
      <c r="X844">
        <v>49.4</v>
      </c>
      <c r="Y844" s="7">
        <v>52.350188117690436</v>
      </c>
      <c r="Z844" s="7">
        <v>-2.9501881176904377</v>
      </c>
      <c r="AA844" s="7">
        <v>-2.9823455501960936</v>
      </c>
      <c r="AB844" s="7">
        <v>1.0782597778966993E-2</v>
      </c>
      <c r="AC844" s="7">
        <v>-0.82490840252367492</v>
      </c>
      <c r="AD844" s="7">
        <v>3.903817540046039E-4</v>
      </c>
      <c r="AE844" s="7">
        <v>1.0640830227304372E-2</v>
      </c>
      <c r="AF844" s="7">
        <v>1.9056417219724751E-2</v>
      </c>
      <c r="AG844" s="7">
        <v>0.9082446820783896</v>
      </c>
      <c r="AH844" s="7">
        <v>-2.982345550196094</v>
      </c>
    </row>
    <row r="845" spans="24:34" x14ac:dyDescent="0.25">
      <c r="X845">
        <v>47.8</v>
      </c>
      <c r="Y845" s="7">
        <v>47.701765168193624</v>
      </c>
      <c r="Z845" s="7">
        <v>9.8234831806372824E-2</v>
      </c>
      <c r="AA845" s="7">
        <v>9.971523563273621E-2</v>
      </c>
      <c r="AB845" s="7">
        <v>1.4846315279375901E-2</v>
      </c>
      <c r="AC845" s="7">
        <v>2.7524244347139976E-2</v>
      </c>
      <c r="AD845" s="7">
        <v>6.0088574520415781E-7</v>
      </c>
      <c r="AE845" s="7">
        <v>2.7365033500434649E-2</v>
      </c>
      <c r="AF845" s="7">
        <v>1.9305920719934762E-2</v>
      </c>
      <c r="AG845" s="7">
        <v>0.16590432287056289</v>
      </c>
      <c r="AH845" s="7">
        <v>9.9715235632733643E-2</v>
      </c>
    </row>
    <row r="846" spans="24:34" x14ac:dyDescent="0.25">
      <c r="X846">
        <v>46.2</v>
      </c>
      <c r="Y846" s="7">
        <v>45.918917968847893</v>
      </c>
      <c r="Z846" s="7">
        <v>0.28108203115210983</v>
      </c>
      <c r="AA846" s="7">
        <v>0.28851483089020746</v>
      </c>
      <c r="AB846" s="7">
        <v>2.5762279585994703E-2</v>
      </c>
      <c r="AC846" s="7">
        <v>7.9195864639831012E-2</v>
      </c>
      <c r="AD846" s="7">
        <v>8.7291258929626727E-6</v>
      </c>
      <c r="AE846" s="7">
        <v>2.7365033500434649E-2</v>
      </c>
      <c r="AF846" s="7">
        <v>1.9566647322315757E-2</v>
      </c>
      <c r="AG846" s="7">
        <v>0.28141759831224311</v>
      </c>
      <c r="AH846" s="7">
        <v>0.28851483089020941</v>
      </c>
    </row>
    <row r="847" spans="24:34" x14ac:dyDescent="0.25">
      <c r="X847">
        <v>45.3</v>
      </c>
      <c r="Y847" s="7">
        <v>43.366464881360962</v>
      </c>
      <c r="Z847" s="7">
        <v>1.9335351186390355</v>
      </c>
      <c r="AA847" s="7">
        <v>1.9755290936789081</v>
      </c>
      <c r="AB847" s="7">
        <v>2.1257077495966979E-2</v>
      </c>
      <c r="AC847" s="7">
        <v>0.54352514304390398</v>
      </c>
      <c r="AD847" s="7">
        <v>3.376918647553352E-4</v>
      </c>
      <c r="AE847" s="7">
        <v>2.7365033500434649E-2</v>
      </c>
      <c r="AF847" s="7">
        <v>1.9793522003019218E-2</v>
      </c>
      <c r="AG847" s="7">
        <v>0.73724157712645588</v>
      </c>
      <c r="AH847" s="7">
        <v>1.9755290936789054</v>
      </c>
    </row>
    <row r="848" spans="24:34" x14ac:dyDescent="0.25">
      <c r="X848">
        <v>44.5</v>
      </c>
      <c r="Y848" s="7">
        <v>42.606255245476483</v>
      </c>
      <c r="Z848" s="7">
        <v>1.8937447545235173</v>
      </c>
      <c r="AA848" s="7">
        <v>1.9369743374408586</v>
      </c>
      <c r="AB848" s="7">
        <v>2.2318097912674514E-2</v>
      </c>
      <c r="AC848" s="7">
        <v>0.53262867858607732</v>
      </c>
      <c r="AD848" s="7">
        <v>3.4084356172369725E-4</v>
      </c>
      <c r="AE848" s="7">
        <v>2.7365033500434649E-2</v>
      </c>
      <c r="AF848" s="7">
        <v>2.3002732570924778E-2</v>
      </c>
      <c r="AG848" s="7">
        <v>0.72981413975482645</v>
      </c>
      <c r="AH848" s="7">
        <v>1.9369743374408601</v>
      </c>
    </row>
    <row r="849" spans="24:34" x14ac:dyDescent="0.25">
      <c r="X849">
        <v>44.8</v>
      </c>
      <c r="Y849" s="7">
        <v>42.160481527230239</v>
      </c>
      <c r="Z849" s="7">
        <v>2.6395184727697583</v>
      </c>
      <c r="AA849" s="7">
        <v>2.7367624219328661</v>
      </c>
      <c r="AB849" s="7">
        <v>3.5532477493762621E-2</v>
      </c>
      <c r="AC849" s="7">
        <v>0.74745111426459898</v>
      </c>
      <c r="AD849" s="7">
        <v>1.0833028063081459E-3</v>
      </c>
      <c r="AE849" s="7">
        <v>2.7365033500434649E-2</v>
      </c>
      <c r="AF849" s="7">
        <v>2.3422436364106937E-2</v>
      </c>
      <c r="AG849" s="7">
        <v>0.86455255147654209</v>
      </c>
      <c r="AH849" s="7">
        <v>2.736762421932863</v>
      </c>
    </row>
    <row r="850" spans="24:34" x14ac:dyDescent="0.25">
      <c r="X850">
        <v>45.5</v>
      </c>
      <c r="Y850" s="7">
        <v>42.429577037385215</v>
      </c>
      <c r="Z850" s="7">
        <v>3.070422962614785</v>
      </c>
      <c r="AA850" s="7">
        <v>3.1713498012344701</v>
      </c>
      <c r="AB850" s="7">
        <v>3.1824568384224608E-2</v>
      </c>
      <c r="AC850" s="7">
        <v>0.86780683864311525</v>
      </c>
      <c r="AD850" s="7">
        <v>1.3028697476529631E-3</v>
      </c>
      <c r="AE850" s="7">
        <v>2.7365033500434649E-2</v>
      </c>
      <c r="AF850" s="7">
        <v>2.426124789574402E-2</v>
      </c>
      <c r="AG850" s="7">
        <v>0.93156150556102046</v>
      </c>
      <c r="AH850" s="7">
        <v>3.1713498012344687</v>
      </c>
    </row>
    <row r="851" spans="24:34" x14ac:dyDescent="0.25">
      <c r="X851">
        <v>58.1</v>
      </c>
      <c r="Y851" s="7">
        <v>61.254477353000169</v>
      </c>
      <c r="Z851" s="7">
        <v>-3.1544773530001677</v>
      </c>
      <c r="AA851" s="7">
        <v>-3.1996337173090552</v>
      </c>
      <c r="AB851" s="7">
        <v>1.4112979265284558E-2</v>
      </c>
      <c r="AC851" s="7">
        <v>-0.88351866963692771</v>
      </c>
      <c r="AD851" s="7">
        <v>5.8812469482371406E-4</v>
      </c>
      <c r="AE851" s="7">
        <v>2.7365033500434649E-2</v>
      </c>
      <c r="AF851" s="7">
        <v>2.6194123323146204E-2</v>
      </c>
      <c r="AG851" s="7">
        <v>0.93995673817305425</v>
      </c>
      <c r="AH851" s="7">
        <v>-3.1996337173090557</v>
      </c>
    </row>
    <row r="852" spans="24:34" x14ac:dyDescent="0.25">
      <c r="X852">
        <v>61.1</v>
      </c>
      <c r="Y852" s="7">
        <v>63.720890343241372</v>
      </c>
      <c r="Z852" s="7">
        <v>-2.6208903432413706</v>
      </c>
      <c r="AA852" s="7">
        <v>-2.6316380303537059</v>
      </c>
      <c r="AB852" s="7">
        <v>4.0840294099613664E-3</v>
      </c>
      <c r="AC852" s="7">
        <v>-0.73036405980618335</v>
      </c>
      <c r="AD852" s="7">
        <v>1.151307546014011E-4</v>
      </c>
      <c r="AE852" s="7">
        <v>2.7365033500434649E-2</v>
      </c>
      <c r="AF852" s="7">
        <v>2.7524244347139976E-2</v>
      </c>
      <c r="AG852" s="7">
        <v>0.85461339786255597</v>
      </c>
      <c r="AH852" s="7">
        <v>-2.6316380303537077</v>
      </c>
    </row>
    <row r="853" spans="24:34" x14ac:dyDescent="0.25">
      <c r="X853">
        <v>67</v>
      </c>
      <c r="Y853" s="7">
        <v>61.55569755879025</v>
      </c>
      <c r="Z853" s="7">
        <v>5.44430244120975</v>
      </c>
      <c r="AA853" s="7">
        <v>5.5183148971080271</v>
      </c>
      <c r="AB853" s="7">
        <v>1.3412147961520201E-2</v>
      </c>
      <c r="AC853" s="7">
        <v>1.5243203690666614</v>
      </c>
      <c r="AD853" s="7">
        <v>1.6624993237910415E-3</v>
      </c>
      <c r="AE853" s="7">
        <v>2.7365033500434649E-2</v>
      </c>
      <c r="AF853" s="7">
        <v>2.7989450782444584E-2</v>
      </c>
      <c r="AG853" s="7">
        <v>1.2346336983359321</v>
      </c>
      <c r="AH853" s="7">
        <v>5.5183148971080245</v>
      </c>
    </row>
    <row r="854" spans="24:34" x14ac:dyDescent="0.25">
      <c r="X854">
        <v>62</v>
      </c>
      <c r="Y854" s="7">
        <v>62.879163786124892</v>
      </c>
      <c r="Z854" s="7">
        <v>-0.87916378612489154</v>
      </c>
      <c r="AA854" s="7">
        <v>-0.88497435311782624</v>
      </c>
      <c r="AB854" s="7">
        <v>6.5658026952605626E-3</v>
      </c>
      <c r="AC854" s="7">
        <v>-0.24530258765372495</v>
      </c>
      <c r="AD854" s="7">
        <v>2.0931453162702048E-5</v>
      </c>
      <c r="AE854" s="7">
        <v>4.1053957112594373E-2</v>
      </c>
      <c r="AF854" s="7">
        <v>2.9081901264690721E-2</v>
      </c>
      <c r="AG854" s="7">
        <v>0.49528031220080304</v>
      </c>
      <c r="AH854" s="7">
        <v>-0.88497435311782902</v>
      </c>
    </row>
    <row r="855" spans="24:34" x14ac:dyDescent="0.25">
      <c r="X855">
        <v>59.7</v>
      </c>
      <c r="Y855" s="7">
        <v>61.747151398161847</v>
      </c>
      <c r="Z855" s="7">
        <v>-2.0471513981618443</v>
      </c>
      <c r="AA855" s="7">
        <v>-2.0857594883989776</v>
      </c>
      <c r="AB855" s="7">
        <v>1.8510327030451846E-2</v>
      </c>
      <c r="AC855" s="7">
        <v>-0.57465737791624172</v>
      </c>
      <c r="AD855" s="7">
        <v>3.277877582613373E-4</v>
      </c>
      <c r="AE855" s="7">
        <v>4.1053957112594373E-2</v>
      </c>
      <c r="AF855" s="7">
        <v>3.0978491661154208E-2</v>
      </c>
      <c r="AG855" s="7">
        <v>0.75806159242916515</v>
      </c>
      <c r="AH855" s="7">
        <v>-2.0857594883989772</v>
      </c>
    </row>
    <row r="856" spans="24:34" x14ac:dyDescent="0.25">
      <c r="X856">
        <v>59.2</v>
      </c>
      <c r="Y856" s="7">
        <v>62.922513900839895</v>
      </c>
      <c r="Z856" s="7">
        <v>-3.7225139008398926</v>
      </c>
      <c r="AA856" s="7">
        <v>-3.7718719152199753</v>
      </c>
      <c r="AB856" s="7">
        <v>1.3085814017416455E-2</v>
      </c>
      <c r="AC856" s="7">
        <v>-1.0420739133538597</v>
      </c>
      <c r="AD856" s="7">
        <v>7.5781779542892188E-4</v>
      </c>
      <c r="AE856" s="7">
        <v>4.1053957112594373E-2</v>
      </c>
      <c r="AF856" s="7">
        <v>3.1260550079240342E-2</v>
      </c>
      <c r="AG856" s="7">
        <v>1.0208202159801987</v>
      </c>
      <c r="AH856" s="7">
        <v>-3.771871915219978</v>
      </c>
    </row>
    <row r="857" spans="24:34" x14ac:dyDescent="0.25">
      <c r="X857">
        <v>58.6</v>
      </c>
      <c r="Y857" s="7">
        <v>62.329836696113105</v>
      </c>
      <c r="Z857" s="7">
        <v>-3.7298366961131038</v>
      </c>
      <c r="AA857" s="7">
        <v>-3.7595619222763332</v>
      </c>
      <c r="AB857" s="7">
        <v>7.9065664504945239E-3</v>
      </c>
      <c r="AC857" s="7">
        <v>-1.0413948404715365</v>
      </c>
      <c r="AD857" s="7">
        <v>4.5489649703316017E-4</v>
      </c>
      <c r="AE857" s="7">
        <v>4.1053957112594373E-2</v>
      </c>
      <c r="AF857" s="7">
        <v>3.192608256306962E-2</v>
      </c>
      <c r="AG857" s="7">
        <v>1.0204875503755724</v>
      </c>
      <c r="AH857" s="7">
        <v>-3.7595619222763301</v>
      </c>
    </row>
    <row r="858" spans="24:34" x14ac:dyDescent="0.25">
      <c r="X858">
        <v>73.400000000000006</v>
      </c>
      <c r="Y858" s="7">
        <v>77.35211234540624</v>
      </c>
      <c r="Z858" s="7">
        <v>-3.9521123454062348</v>
      </c>
      <c r="AA858" s="7">
        <v>-3.9768779854712903</v>
      </c>
      <c r="AB858" s="7">
        <v>6.2274075683328E-3</v>
      </c>
      <c r="AC858" s="7">
        <v>-1.1025230196463305</v>
      </c>
      <c r="AD858" s="7">
        <v>4.0090549224675433E-4</v>
      </c>
      <c r="AE858" s="7">
        <v>4.1053957112594373E-2</v>
      </c>
      <c r="AF858" s="7">
        <v>3.6249050438618979E-2</v>
      </c>
      <c r="AG858" s="7">
        <v>1.0500109616791296</v>
      </c>
      <c r="AH858" s="7">
        <v>-3.9768779854712952</v>
      </c>
    </row>
    <row r="859" spans="24:34" x14ac:dyDescent="0.25">
      <c r="X859">
        <v>73</v>
      </c>
      <c r="Y859" s="7">
        <v>76.939198855708113</v>
      </c>
      <c r="Z859" s="7">
        <v>-3.9391988557081135</v>
      </c>
      <c r="AA859" s="7">
        <v>-3.9638426422693271</v>
      </c>
      <c r="AB859" s="7">
        <v>6.217145529042495E-3</v>
      </c>
      <c r="AC859" s="7">
        <v>-1.0989148622377753</v>
      </c>
      <c r="AD859" s="7">
        <v>3.9762531552254454E-4</v>
      </c>
      <c r="AE859" s="7">
        <v>4.1053957112594373E-2</v>
      </c>
      <c r="AF859" s="7">
        <v>3.6512657036517973E-2</v>
      </c>
      <c r="AG859" s="7">
        <v>1.0482914013945623</v>
      </c>
      <c r="AH859" s="7">
        <v>-3.9638426422693263</v>
      </c>
    </row>
    <row r="860" spans="24:34" x14ac:dyDescent="0.25">
      <c r="X860">
        <v>73</v>
      </c>
      <c r="Y860" s="7">
        <v>75.117041726684178</v>
      </c>
      <c r="Z860" s="7">
        <v>-2.1170417266841781</v>
      </c>
      <c r="AA860" s="7">
        <v>-2.1416500194665673</v>
      </c>
      <c r="AB860" s="7">
        <v>1.1490342753819622E-2</v>
      </c>
      <c r="AC860" s="7">
        <v>-0.59216243217500686</v>
      </c>
      <c r="AD860" s="7">
        <v>2.1452611571790345E-4</v>
      </c>
      <c r="AE860" s="7">
        <v>4.1053957112594373E-2</v>
      </c>
      <c r="AF860" s="7">
        <v>3.7834137341650337E-2</v>
      </c>
      <c r="AG860" s="7">
        <v>0.76952091081075036</v>
      </c>
      <c r="AH860" s="7">
        <v>-2.1416500194665735</v>
      </c>
    </row>
    <row r="861" spans="24:34" x14ac:dyDescent="0.25">
      <c r="X861">
        <v>72.8</v>
      </c>
      <c r="Y861" s="7">
        <v>78.003600956088775</v>
      </c>
      <c r="Z861" s="7">
        <v>-5.2036009560887777</v>
      </c>
      <c r="AA861" s="7">
        <v>-5.260533207451104</v>
      </c>
      <c r="AB861" s="7">
        <v>1.0822524850082053E-2</v>
      </c>
      <c r="AC861" s="7">
        <v>-1.455019344823719</v>
      </c>
      <c r="AD861" s="7">
        <v>1.2190971253504032E-3</v>
      </c>
      <c r="AE861" s="7">
        <v>4.1053957112594373E-2</v>
      </c>
      <c r="AF861" s="7">
        <v>3.8316484588924858E-2</v>
      </c>
      <c r="AG861" s="7">
        <v>1.2062418268422459</v>
      </c>
      <c r="AH861" s="7">
        <v>-5.2605332074510995</v>
      </c>
    </row>
    <row r="862" spans="24:34" x14ac:dyDescent="0.25">
      <c r="X862">
        <v>72.400000000000006</v>
      </c>
      <c r="Y862" s="7">
        <v>75.165917675074127</v>
      </c>
      <c r="Z862" s="7">
        <v>-2.765917675074121</v>
      </c>
      <c r="AA862" s="7">
        <v>-2.7957651542709243</v>
      </c>
      <c r="AB862" s="7">
        <v>1.0675960801357534E-2</v>
      </c>
      <c r="AC862" s="7">
        <v>-0.77334246860028066</v>
      </c>
      <c r="AD862" s="7">
        <v>3.3967104583236351E-4</v>
      </c>
      <c r="AE862" s="7">
        <v>4.1053957112594373E-2</v>
      </c>
      <c r="AF862" s="7">
        <v>3.8914081111811154E-2</v>
      </c>
      <c r="AG862" s="7">
        <v>0.87939892460718905</v>
      </c>
      <c r="AH862" s="7">
        <v>-2.7957651542709185</v>
      </c>
    </row>
    <row r="863" spans="24:34" x14ac:dyDescent="0.25">
      <c r="X863">
        <v>72.2</v>
      </c>
      <c r="Y863" s="7">
        <v>76.789650879899057</v>
      </c>
      <c r="Z863" s="7">
        <v>-4.5896508798990538</v>
      </c>
      <c r="AA863" s="7">
        <v>-4.6102350316074023</v>
      </c>
      <c r="AB863" s="7">
        <v>4.4648811974294031E-3</v>
      </c>
      <c r="AC863" s="7">
        <v>-1.2792435935419131</v>
      </c>
      <c r="AD863" s="7">
        <v>3.8628355809669642E-4</v>
      </c>
      <c r="AE863" s="7">
        <v>4.1053957112594373E-2</v>
      </c>
      <c r="AF863" s="7">
        <v>3.9937585782585147E-2</v>
      </c>
      <c r="AG863" s="7">
        <v>1.1310365129127853</v>
      </c>
      <c r="AH863" s="7">
        <v>-4.6102350316074077</v>
      </c>
    </row>
    <row r="864" spans="24:34" x14ac:dyDescent="0.25">
      <c r="X864">
        <v>71.099999999999994</v>
      </c>
      <c r="Y864" s="7">
        <v>76.135654133519623</v>
      </c>
      <c r="Z864" s="7">
        <v>-5.0356541335196283</v>
      </c>
      <c r="AA864" s="7">
        <v>-5.0629501265397892</v>
      </c>
      <c r="AB864" s="7">
        <v>5.3913217270456885E-3</v>
      </c>
      <c r="AC864" s="7">
        <v>-1.4042087122029465</v>
      </c>
      <c r="AD864" s="7">
        <v>5.6253912113365023E-4</v>
      </c>
      <c r="AE864" s="7">
        <v>4.1053957112594373E-2</v>
      </c>
      <c r="AF864" s="7">
        <v>4.1100799057405657E-2</v>
      </c>
      <c r="AG864" s="7">
        <v>1.184993127491863</v>
      </c>
      <c r="AH864" s="7">
        <v>-5.0629501265397909</v>
      </c>
    </row>
    <row r="865" spans="24:34" x14ac:dyDescent="0.25">
      <c r="X865">
        <v>72</v>
      </c>
      <c r="Y865" s="7">
        <v>79.120326095874901</v>
      </c>
      <c r="Z865" s="7">
        <v>-7.1203260958749013</v>
      </c>
      <c r="AA865" s="7">
        <v>-7.1574009911434757</v>
      </c>
      <c r="AB865" s="7">
        <v>5.1799382645260437E-3</v>
      </c>
      <c r="AC865" s="7">
        <v>-1.9853153856280548</v>
      </c>
      <c r="AD865" s="7">
        <v>1.0801534685765774E-3</v>
      </c>
      <c r="AE865" s="7">
        <v>4.1053957112594373E-2</v>
      </c>
      <c r="AF865" s="7">
        <v>4.4700069221284694E-2</v>
      </c>
      <c r="AG865" s="7">
        <v>1.4090122020862894</v>
      </c>
      <c r="AH865" s="7">
        <v>-7.1574009911434819</v>
      </c>
    </row>
    <row r="866" spans="24:34" x14ac:dyDescent="0.25">
      <c r="X866">
        <v>76</v>
      </c>
      <c r="Y866" s="7">
        <v>74.90931517399504</v>
      </c>
      <c r="Z866" s="7">
        <v>1.09068482600496</v>
      </c>
      <c r="AA866" s="7">
        <v>1.0977456574016315</v>
      </c>
      <c r="AB866" s="7">
        <v>6.4321196345057492E-3</v>
      </c>
      <c r="AC866" s="7">
        <v>0.30430030748888248</v>
      </c>
      <c r="AD866" s="7">
        <v>3.1550609364896834E-5</v>
      </c>
      <c r="AE866" s="7">
        <v>4.1053957112594373E-2</v>
      </c>
      <c r="AF866" s="7">
        <v>4.5456591153585413E-2</v>
      </c>
      <c r="AG866" s="7">
        <v>0.55163421529930723</v>
      </c>
      <c r="AH866" s="7">
        <v>1.0977456574016264</v>
      </c>
    </row>
    <row r="867" spans="24:34" x14ac:dyDescent="0.25">
      <c r="X867">
        <v>78</v>
      </c>
      <c r="Y867" s="7">
        <v>75.127666433599529</v>
      </c>
      <c r="Z867" s="7">
        <v>2.8723335664004708</v>
      </c>
      <c r="AA867" s="7">
        <v>2.886784023976702</v>
      </c>
      <c r="AB867" s="7">
        <v>5.0057286780758742E-3</v>
      </c>
      <c r="AC867" s="7">
        <v>0.80080444497004943</v>
      </c>
      <c r="AD867" s="7">
        <v>1.6980328001919894E-4</v>
      </c>
      <c r="AE867" s="7">
        <v>4.1053957112594373E-2</v>
      </c>
      <c r="AF867" s="7">
        <v>4.8634307950197853E-2</v>
      </c>
      <c r="AG867" s="7">
        <v>0.89487677641675867</v>
      </c>
      <c r="AH867" s="7">
        <v>2.8867840239767024</v>
      </c>
    </row>
    <row r="868" spans="24:34" x14ac:dyDescent="0.25">
      <c r="X868">
        <v>71.599999999999994</v>
      </c>
      <c r="Y868" s="7">
        <v>77.421415321200655</v>
      </c>
      <c r="Z868" s="7">
        <v>-5.8214153212006607</v>
      </c>
      <c r="AA868" s="7">
        <v>-5.9514134121281899</v>
      </c>
      <c r="AB868" s="7">
        <v>2.1843229822114594E-2</v>
      </c>
      <c r="AC868" s="7">
        <v>-1.6369154346861412</v>
      </c>
      <c r="AD868" s="7">
        <v>3.1492510043730068E-3</v>
      </c>
      <c r="AE868" s="7">
        <v>4.1053957112594373E-2</v>
      </c>
      <c r="AF868" s="7">
        <v>4.9200910057824718E-2</v>
      </c>
      <c r="AG868" s="7">
        <v>1.2794199602500116</v>
      </c>
      <c r="AH868" s="7">
        <v>-5.9514134121281925</v>
      </c>
    </row>
    <row r="869" spans="24:34" x14ac:dyDescent="0.25">
      <c r="X869">
        <v>71.599999999999994</v>
      </c>
      <c r="Y869" s="7">
        <v>77.624065301569757</v>
      </c>
      <c r="Z869" s="7">
        <v>-6.0240653015697632</v>
      </c>
      <c r="AA869" s="7">
        <v>-6.0549100040229149</v>
      </c>
      <c r="AB869" s="7">
        <v>5.0941636510960847E-3</v>
      </c>
      <c r="AC869" s="7">
        <v>-1.6795795320060671</v>
      </c>
      <c r="AD869" s="7">
        <v>7.6021854585987835E-4</v>
      </c>
      <c r="AE869" s="7">
        <v>6.3887210036911155E-2</v>
      </c>
      <c r="AF869" s="7">
        <v>4.9468085138808758E-2</v>
      </c>
      <c r="AG869" s="7">
        <v>1.2959859304815262</v>
      </c>
      <c r="AH869" s="7">
        <v>-6.0549100040229149</v>
      </c>
    </row>
    <row r="870" spans="24:34" x14ac:dyDescent="0.25">
      <c r="X870">
        <v>71.400000000000006</v>
      </c>
      <c r="Y870" s="7">
        <v>77.381142367234844</v>
      </c>
      <c r="Z870" s="7">
        <v>-5.9811423672348383</v>
      </c>
      <c r="AA870" s="7">
        <v>-6.0059187699116166</v>
      </c>
      <c r="AB870" s="7">
        <v>4.1253309653310382E-3</v>
      </c>
      <c r="AC870" s="7">
        <v>-1.6668007559812019</v>
      </c>
      <c r="AD870" s="7">
        <v>6.0571438449877715E-4</v>
      </c>
      <c r="AE870" s="7">
        <v>6.3887210036911155E-2</v>
      </c>
      <c r="AF870" s="7">
        <v>5.1063305166924214E-2</v>
      </c>
      <c r="AG870" s="7">
        <v>1.2910463802595171</v>
      </c>
      <c r="AH870" s="7">
        <v>-6.0059187699116174</v>
      </c>
    </row>
    <row r="871" spans="24:34" x14ac:dyDescent="0.25">
      <c r="X871">
        <v>71.2</v>
      </c>
      <c r="Y871" s="7">
        <v>76.512308936184354</v>
      </c>
      <c r="Z871" s="7">
        <v>-5.3123089361843512</v>
      </c>
      <c r="AA871" s="7">
        <v>-5.3346856719326041</v>
      </c>
      <c r="AB871" s="7">
        <v>4.194574361895121E-3</v>
      </c>
      <c r="AC871" s="7">
        <v>-1.4804644084753242</v>
      </c>
      <c r="AD871" s="7">
        <v>4.8590990389758685E-4</v>
      </c>
      <c r="AE871" s="7">
        <v>6.3887210036911155E-2</v>
      </c>
      <c r="AF871" s="7">
        <v>5.1634940483861254E-2</v>
      </c>
      <c r="AG871" s="7">
        <v>1.2167433617962846</v>
      </c>
      <c r="AH871" s="7">
        <v>-5.3346856719326086</v>
      </c>
    </row>
    <row r="872" spans="24:34" x14ac:dyDescent="0.25">
      <c r="X872">
        <v>71.599999999999994</v>
      </c>
      <c r="Y872" s="7">
        <v>76.21121978139999</v>
      </c>
      <c r="Z872" s="7">
        <v>-4.6112197813999956</v>
      </c>
      <c r="AA872" s="7">
        <v>-4.630011914848339</v>
      </c>
      <c r="AB872" s="7">
        <v>4.0587656779203819E-3</v>
      </c>
      <c r="AC872" s="7">
        <v>-1.2849932820614418</v>
      </c>
      <c r="AD872" s="7">
        <v>3.5416723348009562E-4</v>
      </c>
      <c r="AE872" s="7">
        <v>6.3887210036911155E-2</v>
      </c>
      <c r="AF872" s="7">
        <v>5.190624183340975E-2</v>
      </c>
      <c r="AG872" s="7">
        <v>1.1335754417159194</v>
      </c>
      <c r="AH872" s="7">
        <v>-4.6300119148483443</v>
      </c>
    </row>
    <row r="873" spans="24:34" x14ac:dyDescent="0.25">
      <c r="X873">
        <v>81.7</v>
      </c>
      <c r="Y873" s="7">
        <v>82.700400214156033</v>
      </c>
      <c r="Z873" s="7">
        <v>-1.0004002141560306</v>
      </c>
      <c r="AA873" s="7">
        <v>-1.0905447274040512</v>
      </c>
      <c r="AB873" s="7">
        <v>8.2660078933762052E-2</v>
      </c>
      <c r="AC873" s="7">
        <v>-0.29047617755895305</v>
      </c>
      <c r="AD873" s="7">
        <v>4.0015934449510662E-4</v>
      </c>
      <c r="AE873" s="7">
        <v>6.3887210036911155E-2</v>
      </c>
      <c r="AF873" s="7">
        <v>5.2966893986273703E-2</v>
      </c>
      <c r="AG873" s="7">
        <v>0.53895841913727727</v>
      </c>
      <c r="AH873" s="7">
        <v>-1.0905447274040472</v>
      </c>
    </row>
    <row r="874" spans="24:34" x14ac:dyDescent="0.25">
      <c r="X874">
        <v>81.400000000000006</v>
      </c>
      <c r="Y874" s="7">
        <v>82.301496847708918</v>
      </c>
      <c r="Z874" s="7">
        <v>-0.9014968477089127</v>
      </c>
      <c r="AA874" s="7">
        <v>-0.9749255339284133</v>
      </c>
      <c r="AB874" s="7">
        <v>7.5317225433229107E-2</v>
      </c>
      <c r="AC874" s="7">
        <v>-0.26071722230990113</v>
      </c>
      <c r="AD874" s="7">
        <v>2.9139854940178769E-4</v>
      </c>
      <c r="AE874" s="7">
        <v>6.3887210036911155E-2</v>
      </c>
      <c r="AF874" s="7">
        <v>5.4758384049553507E-2</v>
      </c>
      <c r="AG874" s="7">
        <v>0.51060476134668109</v>
      </c>
      <c r="AH874" s="7">
        <v>-0.97492553392840997</v>
      </c>
    </row>
    <row r="875" spans="24:34" x14ac:dyDescent="0.25">
      <c r="X875">
        <v>81.099999999999994</v>
      </c>
      <c r="Y875" s="7">
        <v>76.968273265127166</v>
      </c>
      <c r="Z875" s="7">
        <v>4.1317267348728279</v>
      </c>
      <c r="AA875" s="7">
        <v>4.1750335819489521</v>
      </c>
      <c r="AB875" s="7">
        <v>1.0372814068696895E-2</v>
      </c>
      <c r="AC875" s="7">
        <v>1.1550417260941084</v>
      </c>
      <c r="AD875" s="7">
        <v>7.3598120213411405E-4</v>
      </c>
      <c r="AE875" s="7">
        <v>6.3887210036911155E-2</v>
      </c>
      <c r="AF875" s="7">
        <v>5.5427727607509761E-2</v>
      </c>
      <c r="AG875" s="7">
        <v>1.0747286755707732</v>
      </c>
      <c r="AH875" s="7">
        <v>4.1750335819489504</v>
      </c>
    </row>
    <row r="876" spans="24:34" x14ac:dyDescent="0.25">
      <c r="X876">
        <v>88</v>
      </c>
      <c r="Y876" s="7">
        <v>84.595076158560289</v>
      </c>
      <c r="Z876" s="7">
        <v>3.4049238414397109</v>
      </c>
      <c r="AA876" s="7">
        <v>3.6613770770618999</v>
      </c>
      <c r="AB876" s="7">
        <v>7.0042836404052691E-2</v>
      </c>
      <c r="AC876" s="7">
        <v>0.98192388012533027</v>
      </c>
      <c r="AD876" s="7">
        <v>3.8221068474765369E-3</v>
      </c>
      <c r="AE876" s="7">
        <v>6.3887210036911155E-2</v>
      </c>
      <c r="AF876" s="7">
        <v>5.6337362326177441E-2</v>
      </c>
      <c r="AG876" s="7">
        <v>0.99092072343115833</v>
      </c>
      <c r="AH876" s="7">
        <v>3.661377077061907</v>
      </c>
    </row>
    <row r="877" spans="24:34" x14ac:dyDescent="0.25">
      <c r="X877">
        <v>86</v>
      </c>
      <c r="Y877" s="7">
        <v>77.362192529183773</v>
      </c>
      <c r="Z877" s="7">
        <v>8.6378074708162274</v>
      </c>
      <c r="AA877" s="7">
        <v>8.6752377881975917</v>
      </c>
      <c r="AB877" s="7">
        <v>4.3146157252646911E-3</v>
      </c>
      <c r="AC877" s="7">
        <v>2.4073783220574709</v>
      </c>
      <c r="AD877" s="7">
        <v>1.3217675326994637E-3</v>
      </c>
      <c r="AE877" s="7">
        <v>6.3887210036911155E-2</v>
      </c>
      <c r="AF877" s="7">
        <v>5.6801726715678645E-2</v>
      </c>
      <c r="AG877" s="7">
        <v>1.5515728542538603</v>
      </c>
      <c r="AH877" s="7">
        <v>8.6752377881975953</v>
      </c>
    </row>
    <row r="878" spans="24:34" x14ac:dyDescent="0.25">
      <c r="X878">
        <v>83</v>
      </c>
      <c r="Y878" s="7">
        <v>77.081315721505774</v>
      </c>
      <c r="Z878" s="7">
        <v>5.9186842784942257</v>
      </c>
      <c r="AA878" s="7">
        <v>5.9473675417692249</v>
      </c>
      <c r="AB878" s="7">
        <v>4.8228502902412634E-3</v>
      </c>
      <c r="AC878" s="7">
        <v>1.64997311543179</v>
      </c>
      <c r="AD878" s="7">
        <v>6.9439009948498061E-4</v>
      </c>
      <c r="AE878" s="7">
        <v>6.3887210036911155E-2</v>
      </c>
      <c r="AF878" s="7">
        <v>5.8281796198830123E-2</v>
      </c>
      <c r="AG878" s="7">
        <v>1.2845127930199021</v>
      </c>
      <c r="AH878" s="7">
        <v>5.9473675417692187</v>
      </c>
    </row>
    <row r="879" spans="24:34" x14ac:dyDescent="0.25">
      <c r="X879">
        <v>80</v>
      </c>
      <c r="Y879" s="7">
        <v>85.929651247791114</v>
      </c>
      <c r="Z879" s="7">
        <v>-5.9296512477911136</v>
      </c>
      <c r="AA879" s="7">
        <v>-6.4438196936111183</v>
      </c>
      <c r="AB879" s="7">
        <v>7.9792494245266271E-2</v>
      </c>
      <c r="AC879" s="7">
        <v>-1.719048608811051</v>
      </c>
      <c r="AD879" s="7">
        <v>1.3486491504478592E-2</v>
      </c>
      <c r="AE879" s="7">
        <v>7.9127168877726875E-2</v>
      </c>
      <c r="AF879" s="7">
        <v>6.2514965812746251E-2</v>
      </c>
      <c r="AG879" s="7">
        <v>1.3111249401987024</v>
      </c>
      <c r="AH879" s="7">
        <v>-6.4438196936111112</v>
      </c>
    </row>
    <row r="880" spans="24:34" x14ac:dyDescent="0.25">
      <c r="X880">
        <v>79.7</v>
      </c>
      <c r="Y880" s="7">
        <v>75.92955447297858</v>
      </c>
      <c r="Z880" s="7">
        <v>3.7704455270214225</v>
      </c>
      <c r="AA880" s="7">
        <v>3.7911383029579042</v>
      </c>
      <c r="AB880" s="7">
        <v>5.4581960041739652E-3</v>
      </c>
      <c r="AC880" s="7">
        <v>1.051436480506917</v>
      </c>
      <c r="AD880" s="7">
        <v>3.1932915062034013E-4</v>
      </c>
      <c r="AE880" s="7">
        <v>7.9127168877726875E-2</v>
      </c>
      <c r="AF880" s="7">
        <v>6.3549492544484013E-2</v>
      </c>
      <c r="AG880" s="7">
        <v>1.0253957677438097</v>
      </c>
      <c r="AH880" s="7">
        <v>3.791138302957898</v>
      </c>
    </row>
    <row r="881" spans="24:34" x14ac:dyDescent="0.25">
      <c r="X881">
        <v>79.400000000000006</v>
      </c>
      <c r="Y881" s="7">
        <v>82.850834380155746</v>
      </c>
      <c r="Z881" s="7">
        <v>-3.4508343801557402</v>
      </c>
      <c r="AA881" s="7">
        <v>-3.6427057749460943</v>
      </c>
      <c r="AB881" s="7">
        <v>5.2672767619611531E-2</v>
      </c>
      <c r="AC881" s="7">
        <v>-0.98599791595026287</v>
      </c>
      <c r="AD881" s="7">
        <v>2.8450146656888633E-3</v>
      </c>
      <c r="AE881" s="7">
        <v>7.9127168877726875E-2</v>
      </c>
      <c r="AF881" s="7">
        <v>6.4635414187768914E-2</v>
      </c>
      <c r="AG881" s="7">
        <v>0.99297427758742218</v>
      </c>
      <c r="AH881" s="7">
        <v>-3.6427057749460925</v>
      </c>
    </row>
    <row r="882" spans="24:34" x14ac:dyDescent="0.25">
      <c r="X882">
        <v>78.8</v>
      </c>
      <c r="Y882" s="7">
        <v>77.66748693634031</v>
      </c>
      <c r="Z882" s="7">
        <v>1.1325130636596867</v>
      </c>
      <c r="AA882" s="7">
        <v>1.1390702721159442</v>
      </c>
      <c r="AB882" s="7">
        <v>5.7566320680843414E-3</v>
      </c>
      <c r="AC882" s="7">
        <v>0.31586300353962027</v>
      </c>
      <c r="AD882" s="7">
        <v>3.0403227588493797E-5</v>
      </c>
      <c r="AE882" s="7">
        <v>7.9127168877726875E-2</v>
      </c>
      <c r="AF882" s="7">
        <v>6.481004448125903E-2</v>
      </c>
      <c r="AG882" s="7">
        <v>0.56201690680941285</v>
      </c>
      <c r="AH882" s="7">
        <v>1.1390702721159509</v>
      </c>
    </row>
    <row r="883" spans="24:34" x14ac:dyDescent="0.25">
      <c r="X883">
        <v>78.7</v>
      </c>
      <c r="Y883" s="7">
        <v>81.268110022596488</v>
      </c>
      <c r="Z883" s="7">
        <v>-2.5681100225964855</v>
      </c>
      <c r="AA883" s="7">
        <v>-2.6551428368102137</v>
      </c>
      <c r="AB883" s="7">
        <v>3.2778957503577393E-2</v>
      </c>
      <c r="AC883" s="7">
        <v>-0.72619398839167515</v>
      </c>
      <c r="AD883" s="7">
        <v>9.4063492296407722E-4</v>
      </c>
      <c r="AE883" s="7">
        <v>7.9127168877726875E-2</v>
      </c>
      <c r="AF883" s="7">
        <v>6.6468513333966445E-2</v>
      </c>
      <c r="AG883" s="7">
        <v>0.85217016398819967</v>
      </c>
      <c r="AH883" s="7">
        <v>-2.6551428368102155</v>
      </c>
    </row>
    <row r="884" spans="24:34" x14ac:dyDescent="0.25">
      <c r="X884">
        <v>78.599999999999994</v>
      </c>
      <c r="Y884" s="7">
        <v>80.24774031669412</v>
      </c>
      <c r="Z884" s="7">
        <v>-1.6477403166941258</v>
      </c>
      <c r="AA884" s="7">
        <v>-1.6849195441117217</v>
      </c>
      <c r="AB884" s="7">
        <v>2.2065877001381184E-2</v>
      </c>
      <c r="AC884" s="7">
        <v>-0.46337847907813451</v>
      </c>
      <c r="AD884" s="7">
        <v>2.5499385308062607E-4</v>
      </c>
      <c r="AE884" s="7">
        <v>7.9127168877726875E-2</v>
      </c>
      <c r="AF884" s="7">
        <v>6.8675988795714085E-2</v>
      </c>
      <c r="AG884" s="7">
        <v>0.68071908969716322</v>
      </c>
      <c r="AH884" s="7">
        <v>-1.6849195441117182</v>
      </c>
    </row>
    <row r="885" spans="24:34" x14ac:dyDescent="0.25">
      <c r="X885">
        <v>78.3</v>
      </c>
      <c r="Y885" s="7">
        <v>75.778604648675014</v>
      </c>
      <c r="Z885" s="7">
        <v>2.5213953513249834</v>
      </c>
      <c r="AA885" s="7">
        <v>2.536827624551762</v>
      </c>
      <c r="AB885" s="7">
        <v>6.0832959549259307E-3</v>
      </c>
      <c r="AC885" s="7">
        <v>0.70334409362690486</v>
      </c>
      <c r="AD885" s="7">
        <v>1.5935696309049213E-4</v>
      </c>
      <c r="AE885" s="7">
        <v>7.9127168877726875E-2</v>
      </c>
      <c r="AF885" s="7">
        <v>6.8797795619932392E-2</v>
      </c>
      <c r="AG885" s="7">
        <v>0.8386561235851705</v>
      </c>
      <c r="AH885" s="7">
        <v>2.5368276245517634</v>
      </c>
    </row>
    <row r="886" spans="24:34" x14ac:dyDescent="0.25">
      <c r="X886">
        <v>78</v>
      </c>
      <c r="Y886" s="7">
        <v>78.796143079952017</v>
      </c>
      <c r="Z886" s="7">
        <v>-0.79614307995201727</v>
      </c>
      <c r="AA886" s="7">
        <v>-0.80744182586300894</v>
      </c>
      <c r="AB886" s="7">
        <v>1.3993263104639221E-2</v>
      </c>
      <c r="AC886" s="7">
        <v>-0.22297340975456509</v>
      </c>
      <c r="AD886" s="7">
        <v>3.7135704484824056E-5</v>
      </c>
      <c r="AE886" s="7">
        <v>7.9127168877726875E-2</v>
      </c>
      <c r="AF886" s="7">
        <v>7.0023531517939372E-2</v>
      </c>
      <c r="AG886" s="7">
        <v>0.4722006032975446</v>
      </c>
      <c r="AH886" s="7">
        <v>-0.80744182586300861</v>
      </c>
    </row>
    <row r="887" spans="24:34" x14ac:dyDescent="0.25">
      <c r="X887">
        <v>77.8</v>
      </c>
      <c r="Y887" s="7">
        <v>78.961479637466354</v>
      </c>
      <c r="Z887" s="7">
        <v>-1.161479637466357</v>
      </c>
      <c r="AA887" s="7">
        <v>-1.1798537950538446</v>
      </c>
      <c r="AB887" s="7">
        <v>1.5573249553894344E-2</v>
      </c>
      <c r="AC887" s="7">
        <v>-0.32555306527942718</v>
      </c>
      <c r="AD887" s="7">
        <v>8.8244127452423131E-5</v>
      </c>
      <c r="AE887" s="7">
        <v>7.9127168877726875E-2</v>
      </c>
      <c r="AF887" s="7">
        <v>7.219687133884109E-2</v>
      </c>
      <c r="AG887" s="7">
        <v>0.57057257669767758</v>
      </c>
      <c r="AH887" s="7">
        <v>-1.1798537950538397</v>
      </c>
    </row>
    <row r="888" spans="24:34" x14ac:dyDescent="0.25">
      <c r="X888">
        <v>65.099999999999994</v>
      </c>
      <c r="Y888" s="7">
        <v>64.499283757891135</v>
      </c>
      <c r="Z888" s="7">
        <v>0.60071624210885943</v>
      </c>
      <c r="AA888" s="7">
        <v>0.60335667078872746</v>
      </c>
      <c r="AB888" s="7">
        <v>4.3762318504111577E-3</v>
      </c>
      <c r="AC888" s="7">
        <v>0.16742628405469343</v>
      </c>
      <c r="AD888" s="7">
        <v>6.4848321966260112E-6</v>
      </c>
      <c r="AE888" s="7">
        <v>7.9127168877726875E-2</v>
      </c>
      <c r="AF888" s="7">
        <v>7.2997811012540631E-2</v>
      </c>
      <c r="AG888" s="7">
        <v>0.40917757032209551</v>
      </c>
      <c r="AH888" s="7">
        <v>0.60335667078872302</v>
      </c>
    </row>
    <row r="889" spans="24:34" x14ac:dyDescent="0.25">
      <c r="X889">
        <v>64.7</v>
      </c>
      <c r="Y889" s="7">
        <v>68.402615299634448</v>
      </c>
      <c r="Z889" s="7">
        <v>-3.702615299634445</v>
      </c>
      <c r="AA889" s="7">
        <v>-3.7170425959532736</v>
      </c>
      <c r="AB889" s="7">
        <v>3.881391172254119E-3</v>
      </c>
      <c r="AC889" s="7">
        <v>-1.0317036248982261</v>
      </c>
      <c r="AD889" s="7">
        <v>2.1828941265785251E-4</v>
      </c>
      <c r="AE889" s="7">
        <v>7.9127168877726875E-2</v>
      </c>
      <c r="AF889" s="7">
        <v>7.3199419145212649E-2</v>
      </c>
      <c r="AG889" s="7">
        <v>1.0157281254835007</v>
      </c>
      <c r="AH889" s="7">
        <v>-3.7170425959532709</v>
      </c>
    </row>
    <row r="890" spans="24:34" x14ac:dyDescent="0.25">
      <c r="X890">
        <v>64.3</v>
      </c>
      <c r="Y890" s="7">
        <v>63.976885669834076</v>
      </c>
      <c r="Z890" s="7">
        <v>0.32311433016592161</v>
      </c>
      <c r="AA890" s="7">
        <v>0.32760046147665633</v>
      </c>
      <c r="AB890" s="7">
        <v>1.3693910229895394E-2</v>
      </c>
      <c r="AC890" s="7">
        <v>9.0479929585662963E-2</v>
      </c>
      <c r="AD890" s="7">
        <v>5.9822790711362676E-6</v>
      </c>
      <c r="AE890" s="7">
        <v>7.9127168877726875E-2</v>
      </c>
      <c r="AF890" s="7">
        <v>7.4558757074830243E-2</v>
      </c>
      <c r="AG890" s="7">
        <v>0.30079881912278672</v>
      </c>
      <c r="AH890" s="7">
        <v>0.32760046147665522</v>
      </c>
    </row>
    <row r="891" spans="24:34" x14ac:dyDescent="0.25">
      <c r="X891">
        <v>63.8</v>
      </c>
      <c r="Y891" s="7">
        <v>64.517753730984666</v>
      </c>
      <c r="Z891" s="7">
        <v>-0.71775373098466844</v>
      </c>
      <c r="AA891" s="7">
        <v>-0.71926514318209911</v>
      </c>
      <c r="AB891" s="7">
        <v>2.1013282956346231E-3</v>
      </c>
      <c r="AC891" s="7">
        <v>-0.19981777935733991</v>
      </c>
      <c r="AD891" s="7">
        <v>4.4250901166340519E-6</v>
      </c>
      <c r="AE891" s="7">
        <v>7.9127168877726875E-2</v>
      </c>
      <c r="AF891" s="7">
        <v>7.6404724663229742E-2</v>
      </c>
      <c r="AG891" s="7">
        <v>0.44700982020235297</v>
      </c>
      <c r="AH891" s="7">
        <v>-0.71926514318210066</v>
      </c>
    </row>
    <row r="892" spans="24:34" x14ac:dyDescent="0.25">
      <c r="X892">
        <v>63.3</v>
      </c>
      <c r="Y892" s="7">
        <v>63.235809991514181</v>
      </c>
      <c r="Z892" s="7">
        <v>6.4190008485816463E-2</v>
      </c>
      <c r="AA892" s="7">
        <v>6.4994964502730568E-2</v>
      </c>
      <c r="AB892" s="7">
        <v>1.2384898169772066E-2</v>
      </c>
      <c r="AC892" s="7">
        <v>1.7962859118689598E-2</v>
      </c>
      <c r="AD892" s="7">
        <v>2.1296196456656345E-7</v>
      </c>
      <c r="AE892" s="7">
        <v>9.896716322379942E-2</v>
      </c>
      <c r="AF892" s="7">
        <v>7.6470852694808369E-2</v>
      </c>
      <c r="AG892" s="7">
        <v>0.13402559128274569</v>
      </c>
      <c r="AH892" s="7">
        <v>6.4994964502730734E-2</v>
      </c>
    </row>
    <row r="893" spans="24:34" x14ac:dyDescent="0.25">
      <c r="X893">
        <v>62.8</v>
      </c>
      <c r="Y893" s="7">
        <v>63.747805678487204</v>
      </c>
      <c r="Z893" s="7">
        <v>-0.94780567848720665</v>
      </c>
      <c r="AA893" s="7">
        <v>-0.94973100152466827</v>
      </c>
      <c r="AB893" s="7">
        <v>2.0272298517937872E-3</v>
      </c>
      <c r="AC893" s="7">
        <v>-0.26385288809310714</v>
      </c>
      <c r="AD893" s="7">
        <v>7.4431094393809759E-6</v>
      </c>
      <c r="AE893" s="7">
        <v>9.896716322379942E-2</v>
      </c>
      <c r="AF893" s="7">
        <v>7.7813825244520157E-2</v>
      </c>
      <c r="AG893" s="7">
        <v>0.51366612511738319</v>
      </c>
      <c r="AH893" s="7">
        <v>-0.94973100152467149</v>
      </c>
    </row>
    <row r="894" spans="24:34" x14ac:dyDescent="0.25">
      <c r="X894">
        <v>62.3</v>
      </c>
      <c r="Y894" s="7">
        <v>63.204233943611221</v>
      </c>
      <c r="Z894" s="7">
        <v>-0.90423394361122433</v>
      </c>
      <c r="AA894" s="7">
        <v>-0.9062126658272831</v>
      </c>
      <c r="AB894" s="7">
        <v>2.183507570217669E-3</v>
      </c>
      <c r="AC894" s="7">
        <v>-0.25174297406387913</v>
      </c>
      <c r="AD894" s="7">
        <v>7.2990298593618143E-6</v>
      </c>
      <c r="AE894" s="7">
        <v>9.896716322379942E-2</v>
      </c>
      <c r="AF894" s="7">
        <v>7.9195864639831012E-2</v>
      </c>
      <c r="AG894" s="7">
        <v>0.50173994664953592</v>
      </c>
      <c r="AH894" s="7">
        <v>-0.90621266582728532</v>
      </c>
    </row>
    <row r="895" spans="24:34" x14ac:dyDescent="0.25">
      <c r="X895">
        <v>61.9</v>
      </c>
      <c r="Y895" s="7">
        <v>62.886692759778505</v>
      </c>
      <c r="Z895" s="7">
        <v>-0.98669275977850646</v>
      </c>
      <c r="AA895" s="7">
        <v>-0.98898205647693516</v>
      </c>
      <c r="AB895" s="7">
        <v>2.3148010456153847E-3</v>
      </c>
      <c r="AC895" s="7">
        <v>-0.27471796991549446</v>
      </c>
      <c r="AD895" s="7">
        <v>9.2159620265459827E-6</v>
      </c>
      <c r="AE895" s="7">
        <v>9.896716322379942E-2</v>
      </c>
      <c r="AF895" s="7">
        <v>8.0090610054618053E-2</v>
      </c>
      <c r="AG895" s="7">
        <v>0.52413544997022898</v>
      </c>
      <c r="AH895" s="7">
        <v>-0.98898205647693416</v>
      </c>
    </row>
    <row r="896" spans="24:34" x14ac:dyDescent="0.25">
      <c r="X896">
        <v>61.4</v>
      </c>
      <c r="Y896" s="7">
        <v>62.620915491494387</v>
      </c>
      <c r="Z896" s="7">
        <v>-1.220915491494388</v>
      </c>
      <c r="AA896" s="7">
        <v>-1.2238269684358869</v>
      </c>
      <c r="AB896" s="7">
        <v>2.3789939399839173E-3</v>
      </c>
      <c r="AC896" s="7">
        <v>-0.33994190473435693</v>
      </c>
      <c r="AD896" s="7">
        <v>1.4503858584186129E-5</v>
      </c>
      <c r="AE896" s="7">
        <v>9.896716322379942E-2</v>
      </c>
      <c r="AF896" s="7">
        <v>8.4492801913452584E-2</v>
      </c>
      <c r="AG896" s="7">
        <v>0.58304537107703458</v>
      </c>
      <c r="AH896" s="7">
        <v>-1.2238269684358858</v>
      </c>
    </row>
    <row r="897" spans="24:34" x14ac:dyDescent="0.25">
      <c r="X897">
        <v>69</v>
      </c>
      <c r="Y897" s="7">
        <v>61.797668579204476</v>
      </c>
      <c r="Z897" s="7">
        <v>7.2023314207955238</v>
      </c>
      <c r="AA897" s="7">
        <v>7.2969365164447026</v>
      </c>
      <c r="AB897" s="7">
        <v>1.2965042992490051E-2</v>
      </c>
      <c r="AC897" s="7">
        <v>2.0160844812297842</v>
      </c>
      <c r="AD897" s="7">
        <v>2.8099932691116858E-3</v>
      </c>
      <c r="AE897" s="7">
        <v>9.896716322379942E-2</v>
      </c>
      <c r="AF897" s="7">
        <v>8.6109643160189236E-2</v>
      </c>
      <c r="AG897" s="7">
        <v>1.4198888974950767</v>
      </c>
      <c r="AH897" s="7">
        <v>7.2969365164447</v>
      </c>
    </row>
    <row r="898" spans="24:34" x14ac:dyDescent="0.25">
      <c r="X898">
        <v>64</v>
      </c>
      <c r="Y898" s="7">
        <v>61.588372721588577</v>
      </c>
      <c r="Z898" s="7">
        <v>2.411627278411423</v>
      </c>
      <c r="AA898" s="7">
        <v>2.4422954666994201</v>
      </c>
      <c r="AB898" s="7">
        <v>1.2557116330172306E-2</v>
      </c>
      <c r="AC898" s="7">
        <v>0.67492588899703188</v>
      </c>
      <c r="AD898" s="7">
        <v>3.048853150659279E-4</v>
      </c>
      <c r="AE898" s="7">
        <v>9.896716322379942E-2</v>
      </c>
      <c r="AF898" s="7">
        <v>8.6544461853535801E-2</v>
      </c>
      <c r="AG898" s="7">
        <v>0.82153873249958942</v>
      </c>
      <c r="AH898" s="7">
        <v>2.4422954666994201</v>
      </c>
    </row>
    <row r="899" spans="24:34" x14ac:dyDescent="0.25">
      <c r="X899">
        <v>59.9</v>
      </c>
      <c r="Y899" s="7">
        <v>60.850701486513152</v>
      </c>
      <c r="Z899" s="7">
        <v>-0.95070148651315378</v>
      </c>
      <c r="AA899" s="7">
        <v>-0.98554828710455666</v>
      </c>
      <c r="AB899" s="7">
        <v>3.5357781092367854E-2</v>
      </c>
      <c r="AC899" s="7">
        <v>-0.26919248524487588</v>
      </c>
      <c r="AD899" s="7">
        <v>1.3979479456352665E-4</v>
      </c>
      <c r="AE899" s="7">
        <v>9.896716322379942E-2</v>
      </c>
      <c r="AF899" s="7">
        <v>8.8932611117249302E-2</v>
      </c>
      <c r="AG899" s="7">
        <v>0.51883762897931363</v>
      </c>
      <c r="AH899" s="7">
        <v>-0.98554828710455478</v>
      </c>
    </row>
    <row r="900" spans="24:34" x14ac:dyDescent="0.25">
      <c r="X900">
        <v>59.3</v>
      </c>
      <c r="Y900" s="7">
        <v>60.992488923959215</v>
      </c>
      <c r="Z900" s="7">
        <v>-1.6924889239592176</v>
      </c>
      <c r="AA900" s="7">
        <v>-1.6991038202598219</v>
      </c>
      <c r="AB900" s="7">
        <v>3.8931678110116401E-3</v>
      </c>
      <c r="AC900" s="7">
        <v>-0.47160105457004381</v>
      </c>
      <c r="AD900" s="7">
        <v>4.5750214989248105E-5</v>
      </c>
      <c r="AE900" s="7">
        <v>9.896716322379942E-2</v>
      </c>
      <c r="AF900" s="7">
        <v>9.0479929585662963E-2</v>
      </c>
      <c r="AG900" s="7">
        <v>0.68673215635358431</v>
      </c>
      <c r="AH900" s="7">
        <v>-1.6991038202598201</v>
      </c>
    </row>
    <row r="901" spans="24:34" x14ac:dyDescent="0.25">
      <c r="X901">
        <v>57.6</v>
      </c>
      <c r="Y901" s="7">
        <v>61.046807054547337</v>
      </c>
      <c r="Z901" s="7">
        <v>-3.4468070545473353</v>
      </c>
      <c r="AA901" s="7">
        <v>-3.4760401936159369</v>
      </c>
      <c r="AB901" s="7">
        <v>8.4098967331528007E-3</v>
      </c>
      <c r="AC901" s="7">
        <v>-0.96261532874796207</v>
      </c>
      <c r="AD901" s="7">
        <v>4.1362847116586601E-4</v>
      </c>
      <c r="AE901" s="7">
        <v>9.896716322379942E-2</v>
      </c>
      <c r="AF901" s="7">
        <v>9.0483723991918383E-2</v>
      </c>
      <c r="AG901" s="7">
        <v>0.9811296187293308</v>
      </c>
      <c r="AH901" s="7">
        <v>-3.4760401936159337</v>
      </c>
    </row>
    <row r="902" spans="24:34" x14ac:dyDescent="0.25">
      <c r="X902">
        <v>56.7</v>
      </c>
      <c r="Y902" s="7">
        <v>59.427787118330222</v>
      </c>
      <c r="Z902" s="7">
        <v>-2.7277871183302196</v>
      </c>
      <c r="AA902" s="7">
        <v>-2.74492675643571</v>
      </c>
      <c r="AB902" s="7">
        <v>6.2441149168393105E-3</v>
      </c>
      <c r="AC902" s="7">
        <v>-0.76097871436855047</v>
      </c>
      <c r="AD902" s="7">
        <v>1.9150609070459532E-4</v>
      </c>
      <c r="AE902" s="7">
        <v>9.896716322379942E-2</v>
      </c>
      <c r="AF902" s="7">
        <v>9.0944707518648762E-2</v>
      </c>
      <c r="AG902" s="7">
        <v>0.87234093929412171</v>
      </c>
      <c r="AH902" s="7">
        <v>-2.7449267564357109</v>
      </c>
    </row>
    <row r="903" spans="24:34" x14ac:dyDescent="0.25">
      <c r="X903">
        <v>55.3</v>
      </c>
      <c r="Y903" s="7">
        <v>65.312188924151485</v>
      </c>
      <c r="Z903" s="7">
        <v>-10.012188924151488</v>
      </c>
      <c r="AA903" s="7">
        <v>-10.137467402563288</v>
      </c>
      <c r="AB903" s="7">
        <v>1.2357966091227321E-2</v>
      </c>
      <c r="AC903" s="7">
        <v>-2.8017613831567418</v>
      </c>
      <c r="AD903" s="7">
        <v>5.1695902702157672E-3</v>
      </c>
      <c r="AE903" s="7">
        <v>0.11578501997911882</v>
      </c>
      <c r="AF903" s="7">
        <v>9.1035927049421386E-2</v>
      </c>
      <c r="AG903" s="7">
        <v>1.6738462842079442</v>
      </c>
      <c r="AH903" s="7">
        <v>-10.137467402563287</v>
      </c>
    </row>
    <row r="904" spans="24:34" x14ac:dyDescent="0.25">
      <c r="X904">
        <v>54.1</v>
      </c>
      <c r="Y904" s="7">
        <v>56.757980199507386</v>
      </c>
      <c r="Z904" s="7">
        <v>-2.6579801995073851</v>
      </c>
      <c r="AA904" s="7">
        <v>-2.6844006865283703</v>
      </c>
      <c r="AB904" s="7">
        <v>9.8422292743307414E-3</v>
      </c>
      <c r="AC904" s="7">
        <v>-0.7428505223265891</v>
      </c>
      <c r="AD904" s="7">
        <v>2.8869438873176378E-4</v>
      </c>
      <c r="AE904" s="7">
        <v>0.11578501997911882</v>
      </c>
      <c r="AF904" s="7">
        <v>9.258116295840671E-2</v>
      </c>
      <c r="AG904" s="7">
        <v>0.86188776666488842</v>
      </c>
      <c r="AH904" s="7">
        <v>-2.6844006865283681</v>
      </c>
    </row>
    <row r="905" spans="24:34" x14ac:dyDescent="0.25">
      <c r="X905">
        <v>52.9</v>
      </c>
      <c r="Y905" s="7">
        <v>52.858898693652208</v>
      </c>
      <c r="Z905" s="7">
        <v>4.1101306347790967E-2</v>
      </c>
      <c r="AA905" s="7">
        <v>4.7214209629800052E-2</v>
      </c>
      <c r="AB905" s="7">
        <v>0.12947168511212184</v>
      </c>
      <c r="AC905" s="7">
        <v>1.2250845603556547E-2</v>
      </c>
      <c r="AD905" s="7">
        <v>1.1748175646221175E-6</v>
      </c>
      <c r="AE905" s="7">
        <v>0.11578501997911882</v>
      </c>
      <c r="AF905" s="7">
        <v>9.2699276861928359E-2</v>
      </c>
      <c r="AG905" s="7">
        <v>0.11068353808745249</v>
      </c>
      <c r="AH905" s="7">
        <v>4.7214209629797867E-2</v>
      </c>
    </row>
    <row r="906" spans="24:34" x14ac:dyDescent="0.25">
      <c r="X906">
        <v>51.5</v>
      </c>
      <c r="Y906" s="7">
        <v>52.410402180281217</v>
      </c>
      <c r="Z906" s="7">
        <v>-0.910402180281217</v>
      </c>
      <c r="AA906" s="7">
        <v>-0.91945668450778584</v>
      </c>
      <c r="AB906" s="7">
        <v>9.8476680621650738E-3</v>
      </c>
      <c r="AC906" s="7">
        <v>-0.25443928915247022</v>
      </c>
      <c r="AD906" s="7">
        <v>3.3888015173156126E-5</v>
      </c>
      <c r="AE906" s="7">
        <v>0.11578501997911882</v>
      </c>
      <c r="AF906" s="7">
        <v>9.474646731360814E-2</v>
      </c>
      <c r="AG906" s="7">
        <v>0.50441975491892688</v>
      </c>
      <c r="AH906" s="7">
        <v>-0.9194566845077885</v>
      </c>
    </row>
    <row r="907" spans="24:34" x14ac:dyDescent="0.25">
      <c r="X907">
        <v>50</v>
      </c>
      <c r="Y907" s="7">
        <v>50.419258811647516</v>
      </c>
      <c r="Z907" s="7">
        <v>-0.41925881164751644</v>
      </c>
      <c r="AA907" s="7">
        <v>-0.42364430708168754</v>
      </c>
      <c r="AB907" s="7">
        <v>1.0351833745572621E-2</v>
      </c>
      <c r="AC907" s="7">
        <v>-0.117204335962814</v>
      </c>
      <c r="AD907" s="7">
        <v>7.5625841566852572E-6</v>
      </c>
      <c r="AE907" s="7">
        <v>0.11578501997911882</v>
      </c>
      <c r="AF907" s="7">
        <v>0.10089991588709231</v>
      </c>
      <c r="AG907" s="7">
        <v>0.34235118805521036</v>
      </c>
      <c r="AH907" s="7">
        <v>-0.42364430708168432</v>
      </c>
    </row>
    <row r="908" spans="24:34" x14ac:dyDescent="0.25">
      <c r="X908">
        <v>48.5</v>
      </c>
      <c r="Y908" s="7">
        <v>49.282346985821064</v>
      </c>
      <c r="Z908" s="7">
        <v>-0.78234698582106432</v>
      </c>
      <c r="AA908" s="7">
        <v>-0.79076213448139754</v>
      </c>
      <c r="AB908" s="7">
        <v>1.0641820458250826E-2</v>
      </c>
      <c r="AC908" s="7">
        <v>-0.21873814819509227</v>
      </c>
      <c r="AD908" s="7">
        <v>2.7086808674455973E-5</v>
      </c>
      <c r="AE908" s="7">
        <v>0.11578501997911882</v>
      </c>
      <c r="AF908" s="7">
        <v>0.10210244229007794</v>
      </c>
      <c r="AG908" s="7">
        <v>0.4676945030627282</v>
      </c>
      <c r="AH908" s="7">
        <v>-0.79076213448139854</v>
      </c>
    </row>
    <row r="909" spans="24:34" x14ac:dyDescent="0.25">
      <c r="X909">
        <v>47.1</v>
      </c>
      <c r="Y909" s="7">
        <v>47.930849491370303</v>
      </c>
      <c r="Z909" s="7">
        <v>-0.83084949137030151</v>
      </c>
      <c r="AA909" s="7">
        <v>-0.84158133286603487</v>
      </c>
      <c r="AB909" s="7">
        <v>1.2751995649885092E-2</v>
      </c>
      <c r="AC909" s="7">
        <v>-0.23254720167250728</v>
      </c>
      <c r="AD909" s="7">
        <v>3.6763811116188606E-5</v>
      </c>
      <c r="AE909" s="7">
        <v>0.11578501997911882</v>
      </c>
      <c r="AF909" s="7">
        <v>0.10221479491494798</v>
      </c>
      <c r="AG909" s="7">
        <v>0.48223148141997874</v>
      </c>
      <c r="AH909" s="7">
        <v>-0.84158133286603365</v>
      </c>
    </row>
    <row r="910" spans="24:34" x14ac:dyDescent="0.25">
      <c r="X910">
        <v>46</v>
      </c>
      <c r="Y910" s="7">
        <v>56.05125832543947</v>
      </c>
      <c r="Z910" s="7">
        <v>-10.05125832543947</v>
      </c>
      <c r="AA910" s="7">
        <v>-10.238358105940421</v>
      </c>
      <c r="AB910" s="7">
        <v>1.8274393077967278E-2</v>
      </c>
      <c r="AC910" s="7">
        <v>-2.8211570737593124</v>
      </c>
      <c r="AD910" s="7">
        <v>7.7974711457891093E-3</v>
      </c>
      <c r="AE910" s="7">
        <v>0.11578501997911882</v>
      </c>
      <c r="AF910" s="7">
        <v>0.10423495499164349</v>
      </c>
      <c r="AG910" s="7">
        <v>1.6796300407409104</v>
      </c>
      <c r="AH910" s="7">
        <v>-10.238358105940417</v>
      </c>
    </row>
    <row r="911" spans="24:34" x14ac:dyDescent="0.25">
      <c r="X911">
        <v>45.1</v>
      </c>
      <c r="Y911" s="7">
        <v>46.359207060536008</v>
      </c>
      <c r="Z911" s="7">
        <v>-1.2592070605360064</v>
      </c>
      <c r="AA911" s="7">
        <v>-1.2764020584137938</v>
      </c>
      <c r="AB911" s="7">
        <v>1.347145890626298E-2</v>
      </c>
      <c r="AC911" s="7">
        <v>-0.35256907384353287</v>
      </c>
      <c r="AD911" s="7">
        <v>8.9338736295520841E-5</v>
      </c>
      <c r="AE911" s="7">
        <v>0.11578501997911882</v>
      </c>
      <c r="AF911" s="7">
        <v>0.10526342578485759</v>
      </c>
      <c r="AG911" s="7">
        <v>0.59377527217250536</v>
      </c>
      <c r="AH911" s="7">
        <v>-1.2764020584137974</v>
      </c>
    </row>
    <row r="912" spans="24:34" x14ac:dyDescent="0.25">
      <c r="X912">
        <v>44.6</v>
      </c>
      <c r="Y912" s="7">
        <v>45.925862047484607</v>
      </c>
      <c r="Z912" s="7">
        <v>-1.3258620474846055</v>
      </c>
      <c r="AA912" s="7">
        <v>-1.3437784243199857</v>
      </c>
      <c r="AB912" s="7">
        <v>1.333283561569662E-2</v>
      </c>
      <c r="AC912" s="7">
        <v>-0.37120591959556004</v>
      </c>
      <c r="AD912" s="7">
        <v>9.800044207295181E-5</v>
      </c>
      <c r="AE912" s="7">
        <v>0.12956927093944998</v>
      </c>
      <c r="AF912" s="7">
        <v>0.11025049790518522</v>
      </c>
      <c r="AG912" s="7">
        <v>0.6092667064558509</v>
      </c>
      <c r="AH912" s="7">
        <v>-1.3437784243199837</v>
      </c>
    </row>
    <row r="913" spans="24:34" x14ac:dyDescent="0.25">
      <c r="X913">
        <v>44</v>
      </c>
      <c r="Y913" s="7">
        <v>54.842406250962135</v>
      </c>
      <c r="Z913" s="7">
        <v>-10.842406250962135</v>
      </c>
      <c r="AA913" s="7">
        <v>-11.071636005750456</v>
      </c>
      <c r="AB913" s="7">
        <v>2.0704235098522417E-2</v>
      </c>
      <c r="AC913" s="7">
        <v>-3.046987196434594</v>
      </c>
      <c r="AD913" s="7">
        <v>1.0330776638632761E-2</v>
      </c>
      <c r="AE913" s="7">
        <v>0.12956927093944998</v>
      </c>
      <c r="AF913" s="7">
        <v>0.11079914251731877</v>
      </c>
      <c r="AG913" s="7">
        <v>1.7455621433895139</v>
      </c>
      <c r="AH913" s="7">
        <v>-11.071636005750458</v>
      </c>
    </row>
    <row r="914" spans="24:34" x14ac:dyDescent="0.25">
      <c r="X914">
        <v>74.8</v>
      </c>
      <c r="Y914" s="7">
        <v>73.540787901592751</v>
      </c>
      <c r="Z914" s="7">
        <v>1.2592120984072466</v>
      </c>
      <c r="AA914" s="7">
        <v>1.2664330489339619</v>
      </c>
      <c r="AB914" s="7">
        <v>5.7018020279813635E-3</v>
      </c>
      <c r="AC914" s="7">
        <v>0.3511902525181439</v>
      </c>
      <c r="AD914" s="7">
        <v>3.7224321243615518E-5</v>
      </c>
      <c r="AE914" s="7">
        <v>0.12956927093944998</v>
      </c>
      <c r="AF914" s="7">
        <v>0.11342762855043388</v>
      </c>
      <c r="AG914" s="7">
        <v>0.59261307150462339</v>
      </c>
      <c r="AH914" s="7">
        <v>1.2664330489339608</v>
      </c>
    </row>
    <row r="915" spans="24:34" x14ac:dyDescent="0.25">
      <c r="X915">
        <v>74.599999999999994</v>
      </c>
      <c r="Y915" s="7">
        <v>72.881632944888622</v>
      </c>
      <c r="Z915" s="7">
        <v>1.7183670551113721</v>
      </c>
      <c r="AA915" s="7">
        <v>1.7256216841540777</v>
      </c>
      <c r="AB915" s="7">
        <v>4.2040669222692673E-3</v>
      </c>
      <c r="AC915" s="7">
        <v>0.47888656735601681</v>
      </c>
      <c r="AD915" s="7">
        <v>5.0957836643537199E-5</v>
      </c>
      <c r="AE915" s="7">
        <v>0.12956927093944998</v>
      </c>
      <c r="AF915" s="7">
        <v>0.11371627096248542</v>
      </c>
      <c r="AG915" s="7">
        <v>0.69201630570096884</v>
      </c>
      <c r="AH915" s="7">
        <v>1.7256216841540748</v>
      </c>
    </row>
    <row r="916" spans="24:34" x14ac:dyDescent="0.25">
      <c r="X916">
        <v>74.5</v>
      </c>
      <c r="Y916" s="7">
        <v>72.759653910576262</v>
      </c>
      <c r="Z916" s="7">
        <v>1.7403460894237384</v>
      </c>
      <c r="AA916" s="7">
        <v>1.747849348554098</v>
      </c>
      <c r="AB916" s="7">
        <v>4.292852319663888E-3</v>
      </c>
      <c r="AC916" s="7">
        <v>0.48503346192229696</v>
      </c>
      <c r="AD916" s="7">
        <v>5.3383141171814385E-5</v>
      </c>
      <c r="AE916" s="7">
        <v>0.12956927093944998</v>
      </c>
      <c r="AF916" s="7">
        <v>0.11407279745801735</v>
      </c>
      <c r="AG916" s="7">
        <v>0.69644343770495598</v>
      </c>
      <c r="AH916" s="7">
        <v>1.747849348554102</v>
      </c>
    </row>
    <row r="917" spans="24:34" x14ac:dyDescent="0.25">
      <c r="X917">
        <v>74.3</v>
      </c>
      <c r="Y917" s="7">
        <v>74.639058195786006</v>
      </c>
      <c r="Z917" s="7">
        <v>-0.33905819578600926</v>
      </c>
      <c r="AA917" s="7">
        <v>-0.3409865560080334</v>
      </c>
      <c r="AB917" s="7">
        <v>5.6552382727273823E-3</v>
      </c>
      <c r="AC917" s="7">
        <v>-9.4560039156767473E-2</v>
      </c>
      <c r="AD917" s="7">
        <v>2.6765514956569781E-6</v>
      </c>
      <c r="AE917" s="7">
        <v>0.12956927093944998</v>
      </c>
      <c r="AF917" s="7">
        <v>0.11690317491563391</v>
      </c>
      <c r="AG917" s="7">
        <v>0.30750616116879265</v>
      </c>
      <c r="AH917" s="7">
        <v>-0.34098655600803141</v>
      </c>
    </row>
    <row r="918" spans="24:34" x14ac:dyDescent="0.25">
      <c r="X918">
        <v>74.099999999999994</v>
      </c>
      <c r="Y918" s="7">
        <v>72.381847233493687</v>
      </c>
      <c r="Z918" s="7">
        <v>1.7181527665063072</v>
      </c>
      <c r="AA918" s="7">
        <v>1.7257305250947894</v>
      </c>
      <c r="AB918" s="7">
        <v>4.3910439540154967E-3</v>
      </c>
      <c r="AC918" s="7">
        <v>0.47887180803831231</v>
      </c>
      <c r="AD918" s="7">
        <v>5.3230914714030625E-5</v>
      </c>
      <c r="AE918" s="7">
        <v>0.12956927093944998</v>
      </c>
      <c r="AF918" s="7">
        <v>0.11766215510502193</v>
      </c>
      <c r="AG918" s="7">
        <v>0.69200564162318234</v>
      </c>
      <c r="AH918" s="7">
        <v>1.7257305250947845</v>
      </c>
    </row>
    <row r="919" spans="24:34" x14ac:dyDescent="0.25">
      <c r="X919">
        <v>74</v>
      </c>
      <c r="Y919" s="7">
        <v>72.351021512707902</v>
      </c>
      <c r="Z919" s="7">
        <v>1.6489784872920978</v>
      </c>
      <c r="AA919" s="7">
        <v>1.6567178164082463</v>
      </c>
      <c r="AB919" s="7">
        <v>4.6714830006022072E-3</v>
      </c>
      <c r="AC919" s="7">
        <v>0.45965676691300561</v>
      </c>
      <c r="AD919" s="7">
        <v>5.2191771834966581E-5</v>
      </c>
      <c r="AE919" s="7">
        <v>0.12956927093944998</v>
      </c>
      <c r="AF919" s="7">
        <v>0.11993804306408919</v>
      </c>
      <c r="AG919" s="7">
        <v>0.67797991630505217</v>
      </c>
      <c r="AH919" s="7">
        <v>1.6567178164082437</v>
      </c>
    </row>
    <row r="920" spans="24:34" x14ac:dyDescent="0.25">
      <c r="X920">
        <v>73.8</v>
      </c>
      <c r="Y920" s="7">
        <v>72.089572831947223</v>
      </c>
      <c r="Z920" s="7">
        <v>1.7104271680527745</v>
      </c>
      <c r="AA920" s="7">
        <v>1.7196938228189964</v>
      </c>
      <c r="AB920" s="7">
        <v>5.3885491959405262E-3</v>
      </c>
      <c r="AC920" s="7">
        <v>0.47695757486836632</v>
      </c>
      <c r="AD920" s="7">
        <v>6.4867072349965849E-5</v>
      </c>
      <c r="AE920" s="7">
        <v>0.12956927093944998</v>
      </c>
      <c r="AF920" s="7">
        <v>0.12052241745549795</v>
      </c>
      <c r="AG920" s="7">
        <v>0.69062115147768699</v>
      </c>
      <c r="AH920" s="7">
        <v>1.7196938228189897</v>
      </c>
    </row>
    <row r="921" spans="24:34" x14ac:dyDescent="0.25">
      <c r="X921">
        <v>73.7</v>
      </c>
      <c r="Y921" s="7">
        <v>71.720720745252038</v>
      </c>
      <c r="Z921" s="7">
        <v>1.979279254747965</v>
      </c>
      <c r="AA921" s="7">
        <v>1.9890501245272105</v>
      </c>
      <c r="AB921" s="7">
        <v>4.9123295882564678E-3</v>
      </c>
      <c r="AC921" s="7">
        <v>0.55179567475106617</v>
      </c>
      <c r="AD921" s="7">
        <v>7.9109590319640681E-5</v>
      </c>
      <c r="AE921" s="7">
        <v>0.12956927093944998</v>
      </c>
      <c r="AF921" s="7">
        <v>0.12199276656104752</v>
      </c>
      <c r="AG921" s="7">
        <v>0.74282950584307439</v>
      </c>
      <c r="AH921" s="7">
        <v>1.9890501245272052</v>
      </c>
    </row>
    <row r="922" spans="24:34" x14ac:dyDescent="0.25">
      <c r="X922">
        <v>73.599999999999994</v>
      </c>
      <c r="Y922" s="7">
        <v>71.912349581956335</v>
      </c>
      <c r="Z922" s="7">
        <v>1.6876504180436598</v>
      </c>
      <c r="AA922" s="7">
        <v>1.6954522643406165</v>
      </c>
      <c r="AB922" s="7">
        <v>4.6016313529093026E-3</v>
      </c>
      <c r="AC922" s="7">
        <v>0.47042015510302115</v>
      </c>
      <c r="AD922" s="7">
        <v>5.3843482232121517E-5</v>
      </c>
      <c r="AE922" s="7">
        <v>0.12956927093944998</v>
      </c>
      <c r="AF922" s="7">
        <v>0.12501349237600753</v>
      </c>
      <c r="AG922" s="7">
        <v>0.68587182119038914</v>
      </c>
      <c r="AH922" s="7">
        <v>1.6954522643406105</v>
      </c>
    </row>
    <row r="923" spans="24:34" x14ac:dyDescent="0.25">
      <c r="X923">
        <v>73.400000000000006</v>
      </c>
      <c r="Y923" s="7">
        <v>71.088523093675107</v>
      </c>
      <c r="Z923" s="7">
        <v>2.3114769063248986</v>
      </c>
      <c r="AA923" s="7">
        <v>2.3291125319554737</v>
      </c>
      <c r="AB923" s="7">
        <v>7.5718220517977785E-3</v>
      </c>
      <c r="AC923" s="7">
        <v>0.64527064329706174</v>
      </c>
      <c r="AD923" s="7">
        <v>1.6719817232612916E-4</v>
      </c>
      <c r="AE923" s="7">
        <v>0.12956927093944998</v>
      </c>
      <c r="AF923" s="7">
        <v>0.1260849740419058</v>
      </c>
      <c r="AG923" s="7">
        <v>0.80328739769590674</v>
      </c>
      <c r="AH923" s="7">
        <v>2.3291125319554773</v>
      </c>
    </row>
    <row r="924" spans="24:34" x14ac:dyDescent="0.25">
      <c r="X924">
        <v>73.2</v>
      </c>
      <c r="Y924" s="7">
        <v>71.717004579397837</v>
      </c>
      <c r="Z924" s="7">
        <v>1.4829954206021654</v>
      </c>
      <c r="AA924" s="7">
        <v>1.4899352303679336</v>
      </c>
      <c r="AB924" s="7">
        <v>4.6577929189973192E-3</v>
      </c>
      <c r="AC924" s="7">
        <v>0.41338574016060597</v>
      </c>
      <c r="AD924" s="7">
        <v>4.2088663744822099E-5</v>
      </c>
      <c r="AE924" s="7">
        <v>0.14798710972583889</v>
      </c>
      <c r="AF924" s="7">
        <v>0.12667735911111305</v>
      </c>
      <c r="AG924" s="7">
        <v>0.64295080695229401</v>
      </c>
      <c r="AH924" s="7">
        <v>1.4899352303679378</v>
      </c>
    </row>
    <row r="925" spans="24:34" x14ac:dyDescent="0.25">
      <c r="X925">
        <v>73.099999999999994</v>
      </c>
      <c r="Y925" s="7">
        <v>71.111404537098792</v>
      </c>
      <c r="Z925" s="7">
        <v>1.9885954629012019</v>
      </c>
      <c r="AA925" s="7">
        <v>1.9968522912662365</v>
      </c>
      <c r="AB925" s="7">
        <v>4.1349219474807576E-3</v>
      </c>
      <c r="AC925" s="7">
        <v>0.55417647306307605</v>
      </c>
      <c r="AD925" s="7">
        <v>6.7113421570367231E-5</v>
      </c>
      <c r="AE925" s="7">
        <v>0.14798710972583889</v>
      </c>
      <c r="AF925" s="7">
        <v>0.12801940753548446</v>
      </c>
      <c r="AG925" s="7">
        <v>0.74443030101083074</v>
      </c>
      <c r="AH925" s="7">
        <v>1.9968522912662359</v>
      </c>
    </row>
    <row r="926" spans="24:34" x14ac:dyDescent="0.25">
      <c r="X926">
        <v>72.900000000000006</v>
      </c>
      <c r="Y926" s="7">
        <v>73.035477182607096</v>
      </c>
      <c r="Z926" s="7">
        <v>-0.13547718260709019</v>
      </c>
      <c r="AA926" s="7">
        <v>-0.13625334510884102</v>
      </c>
      <c r="AB926" s="7">
        <v>5.6964656620026779E-3</v>
      </c>
      <c r="AC926" s="7">
        <v>-3.7784054295082574E-2</v>
      </c>
      <c r="AD926" s="7">
        <v>4.3047706002097487E-7</v>
      </c>
      <c r="AE926" s="7">
        <v>0.14798710972583889</v>
      </c>
      <c r="AF926" s="7">
        <v>0.12843425541014836</v>
      </c>
      <c r="AG926" s="7">
        <v>0.19438120869848138</v>
      </c>
      <c r="AH926" s="7">
        <v>-0.13625334510883566</v>
      </c>
    </row>
    <row r="927" spans="24:34" x14ac:dyDescent="0.25">
      <c r="X927">
        <v>72.7</v>
      </c>
      <c r="Y927" s="7">
        <v>70.692491450620537</v>
      </c>
      <c r="Z927" s="7">
        <v>2.007508549379466</v>
      </c>
      <c r="AA927" s="7">
        <v>2.0166610697952336</v>
      </c>
      <c r="AB927" s="7">
        <v>4.5384524711930213E-3</v>
      </c>
      <c r="AC927" s="7">
        <v>0.55956050162385806</v>
      </c>
      <c r="AD927" s="7">
        <v>7.5131801690945572E-5</v>
      </c>
      <c r="AE927" s="7">
        <v>0.14798710972583889</v>
      </c>
      <c r="AF927" s="7">
        <v>0.13196888733796364</v>
      </c>
      <c r="AG927" s="7">
        <v>0.74803776751167994</v>
      </c>
      <c r="AH927" s="7">
        <v>2.0166610697952367</v>
      </c>
    </row>
    <row r="928" spans="24:34" x14ac:dyDescent="0.25">
      <c r="X928">
        <v>72.400000000000006</v>
      </c>
      <c r="Y928" s="7">
        <v>70.089359277026745</v>
      </c>
      <c r="Z928" s="7">
        <v>2.3106407229732611</v>
      </c>
      <c r="AA928" s="7">
        <v>2.322065387801203</v>
      </c>
      <c r="AB928" s="7">
        <v>4.9200444087260497E-3</v>
      </c>
      <c r="AC928" s="7">
        <v>0.64417716514417633</v>
      </c>
      <c r="AD928" s="7">
        <v>1.0798615937813414E-4</v>
      </c>
      <c r="AE928" s="7">
        <v>0.14798710972583889</v>
      </c>
      <c r="AF928" s="7">
        <v>0.13478331735096552</v>
      </c>
      <c r="AG928" s="7">
        <v>0.80260648212195262</v>
      </c>
      <c r="AH928" s="7">
        <v>2.3220653878012087</v>
      </c>
    </row>
    <row r="929" spans="24:34" x14ac:dyDescent="0.25">
      <c r="X929">
        <v>78.2</v>
      </c>
      <c r="Y929" s="7">
        <v>73.835278884161397</v>
      </c>
      <c r="Z929" s="7">
        <v>4.3647211158386057</v>
      </c>
      <c r="AA929" s="7">
        <v>4.4468241388086511</v>
      </c>
      <c r="AB929" s="7">
        <v>1.8463294343824016E-2</v>
      </c>
      <c r="AC929" s="7">
        <v>1.2251947264989356</v>
      </c>
      <c r="AD929" s="7">
        <v>1.4861384989541058E-3</v>
      </c>
      <c r="AE929" s="7">
        <v>0.14798710972583889</v>
      </c>
      <c r="AF929" s="7">
        <v>0.13537314588423696</v>
      </c>
      <c r="AG929" s="7">
        <v>1.1068851460286815</v>
      </c>
      <c r="AH929" s="7">
        <v>4.4468241388086511</v>
      </c>
    </row>
    <row r="930" spans="24:34" x14ac:dyDescent="0.25">
      <c r="X930">
        <v>77.900000000000006</v>
      </c>
      <c r="Y930" s="7">
        <v>73.023030502659878</v>
      </c>
      <c r="Z930" s="7">
        <v>4.8769694973401272</v>
      </c>
      <c r="AA930" s="7">
        <v>4.9390875107347085</v>
      </c>
      <c r="AB930" s="7">
        <v>1.2576819758624918E-2</v>
      </c>
      <c r="AC930" s="7">
        <v>1.3648982343884835</v>
      </c>
      <c r="AD930" s="7">
        <v>1.2488620301004348E-3</v>
      </c>
      <c r="AE930" s="7">
        <v>0.14798710972583889</v>
      </c>
      <c r="AF930" s="7">
        <v>0.1365782586028966</v>
      </c>
      <c r="AG930" s="7">
        <v>1.1682885920818038</v>
      </c>
      <c r="AH930" s="7">
        <v>4.939087510734713</v>
      </c>
    </row>
    <row r="931" spans="24:34" x14ac:dyDescent="0.25">
      <c r="X931">
        <v>77.599999999999994</v>
      </c>
      <c r="Y931" s="7">
        <v>72.318685557658398</v>
      </c>
      <c r="Z931" s="7">
        <v>5.2813144423415963</v>
      </c>
      <c r="AA931" s="7">
        <v>5.3316770968984031</v>
      </c>
      <c r="AB931" s="7">
        <v>9.4459311097633697E-3</v>
      </c>
      <c r="AC931" s="7">
        <v>1.4757229257293403</v>
      </c>
      <c r="AD931" s="7">
        <v>1.0930062242284619E-3</v>
      </c>
      <c r="AE931" s="7">
        <v>0.14798710972583889</v>
      </c>
      <c r="AF931" s="7">
        <v>0.14233826658708645</v>
      </c>
      <c r="AG931" s="7">
        <v>1.2147933675030254</v>
      </c>
      <c r="AH931" s="7">
        <v>5.3316770968984013</v>
      </c>
    </row>
    <row r="932" spans="24:34" x14ac:dyDescent="0.25">
      <c r="X932">
        <v>77.3</v>
      </c>
      <c r="Y932" s="7">
        <v>71.557944969232324</v>
      </c>
      <c r="Z932" s="7">
        <v>5.7420550307676734</v>
      </c>
      <c r="AA932" s="7">
        <v>5.785693282326136</v>
      </c>
      <c r="AB932" s="7">
        <v>7.5424412302951653E-3</v>
      </c>
      <c r="AC932" s="7">
        <v>1.602925250404734</v>
      </c>
      <c r="AD932" s="7">
        <v>1.0277155570611544E-3</v>
      </c>
      <c r="AE932" s="7">
        <v>0.14798710972583889</v>
      </c>
      <c r="AF932" s="7">
        <v>0.14265752657027481</v>
      </c>
      <c r="AG932" s="7">
        <v>1.2660668427870363</v>
      </c>
      <c r="AH932" s="7">
        <v>5.7856932823261316</v>
      </c>
    </row>
    <row r="933" spans="24:34" x14ac:dyDescent="0.25">
      <c r="X933">
        <v>76.7</v>
      </c>
      <c r="Y933" s="7">
        <v>70.681460299415534</v>
      </c>
      <c r="Z933" s="7">
        <v>6.0185397005844692</v>
      </c>
      <c r="AA933" s="7">
        <v>6.0634647191746183</v>
      </c>
      <c r="AB933" s="7">
        <v>7.4091333372629156E-3</v>
      </c>
      <c r="AC933" s="7">
        <v>1.6799945933592966</v>
      </c>
      <c r="AD933" s="7">
        <v>1.1088155376742109E-3</v>
      </c>
      <c r="AE933" s="7">
        <v>0.14798710972583889</v>
      </c>
      <c r="AF933" s="7">
        <v>0.14364152071704589</v>
      </c>
      <c r="AG933" s="7">
        <v>1.2961460540229626</v>
      </c>
      <c r="AH933" s="7">
        <v>6.0634647191746236</v>
      </c>
    </row>
    <row r="934" spans="24:34" x14ac:dyDescent="0.25">
      <c r="X934">
        <v>76.3</v>
      </c>
      <c r="Y934" s="7">
        <v>70.917497763280551</v>
      </c>
      <c r="Z934" s="7">
        <v>5.3825022367194464</v>
      </c>
      <c r="AA934" s="7">
        <v>5.4292943277145724</v>
      </c>
      <c r="AB934" s="7">
        <v>8.6184480285520972E-3</v>
      </c>
      <c r="AC934" s="7">
        <v>1.5033693582290448</v>
      </c>
      <c r="AD934" s="7">
        <v>1.0341082939652533E-3</v>
      </c>
      <c r="AE934" s="7">
        <v>0.16337348484333708</v>
      </c>
      <c r="AF934" s="7">
        <v>0.14509758767560693</v>
      </c>
      <c r="AG934" s="7">
        <v>1.2261196345500078</v>
      </c>
      <c r="AH934" s="7">
        <v>5.4292943277145671</v>
      </c>
    </row>
    <row r="935" spans="24:34" x14ac:dyDescent="0.25">
      <c r="X935">
        <v>75.900000000000006</v>
      </c>
      <c r="Y935" s="7">
        <v>70.51745466693562</v>
      </c>
      <c r="Z935" s="7">
        <v>5.3825453330643853</v>
      </c>
      <c r="AA935" s="7">
        <v>5.4371968875679215</v>
      </c>
      <c r="AB935" s="7">
        <v>1.0051420912952729E-2</v>
      </c>
      <c r="AC935" s="7">
        <v>1.5044690910866605</v>
      </c>
      <c r="AD935" s="7">
        <v>1.2095609619135654E-3</v>
      </c>
      <c r="AE935" s="7">
        <v>0.16337348484333708</v>
      </c>
      <c r="AF935" s="7">
        <v>0.14830293334009603</v>
      </c>
      <c r="AG935" s="7">
        <v>1.2265680132331271</v>
      </c>
      <c r="AH935" s="7">
        <v>5.4371968875679269</v>
      </c>
    </row>
    <row r="936" spans="24:34" x14ac:dyDescent="0.25">
      <c r="X936">
        <v>75.400000000000006</v>
      </c>
      <c r="Y936" s="7">
        <v>70.372282939556655</v>
      </c>
      <c r="Z936" s="7">
        <v>5.0277170604433508</v>
      </c>
      <c r="AA936" s="7">
        <v>5.0630222241657776</v>
      </c>
      <c r="AB936" s="7">
        <v>6.9731401837249078E-3</v>
      </c>
      <c r="AC936" s="7">
        <v>1.4031116265490602</v>
      </c>
      <c r="AD936" s="7">
        <v>7.2760930793105104E-4</v>
      </c>
      <c r="AE936" s="7">
        <v>0.16337348484333708</v>
      </c>
      <c r="AF936" s="7">
        <v>0.15142537769968076</v>
      </c>
      <c r="AG936" s="7">
        <v>1.1845301290170125</v>
      </c>
      <c r="AH936" s="7">
        <v>5.0630222241657732</v>
      </c>
    </row>
    <row r="937" spans="24:34" x14ac:dyDescent="0.25">
      <c r="X937">
        <v>75</v>
      </c>
      <c r="Y937" s="7">
        <v>70.602594257275072</v>
      </c>
      <c r="Z937" s="7">
        <v>4.3974057427249278</v>
      </c>
      <c r="AA937" s="7">
        <v>4.4292098591494806</v>
      </c>
      <c r="AB937" s="7">
        <v>7.1805395174163733E-3</v>
      </c>
      <c r="AC937" s="7">
        <v>1.2273354837292088</v>
      </c>
      <c r="AD937" s="7">
        <v>5.734027548684557E-4</v>
      </c>
      <c r="AE937" s="7">
        <v>0.16337348484333708</v>
      </c>
      <c r="AF937" s="7">
        <v>0.15299864926503154</v>
      </c>
      <c r="AG937" s="7">
        <v>1.1078517426665035</v>
      </c>
      <c r="AH937" s="7">
        <v>4.4292098591494806</v>
      </c>
    </row>
    <row r="938" spans="24:34" x14ac:dyDescent="0.25">
      <c r="X938">
        <v>74.3</v>
      </c>
      <c r="Y938" s="7">
        <v>70.751450954979703</v>
      </c>
      <c r="Z938" s="7">
        <v>3.5485490450202946</v>
      </c>
      <c r="AA938" s="7">
        <v>3.5810678954204036</v>
      </c>
      <c r="AB938" s="7">
        <v>9.0807690191222236E-3</v>
      </c>
      <c r="AC938" s="7">
        <v>0.99136498452954991</v>
      </c>
      <c r="AD938" s="7">
        <v>4.7402137073803742E-4</v>
      </c>
      <c r="AE938" s="7">
        <v>0.16337348484333708</v>
      </c>
      <c r="AF938" s="7">
        <v>0.15514644519054183</v>
      </c>
      <c r="AG938" s="7">
        <v>0.99567313136869873</v>
      </c>
      <c r="AH938" s="7">
        <v>3.5810678954204014</v>
      </c>
    </row>
    <row r="939" spans="24:34" x14ac:dyDescent="0.25">
      <c r="X939">
        <v>73.400000000000006</v>
      </c>
      <c r="Y939" s="7">
        <v>71.70956958870714</v>
      </c>
      <c r="Z939" s="7">
        <v>1.6904304112928656</v>
      </c>
      <c r="AA939" s="7">
        <v>1.7042616286548196</v>
      </c>
      <c r="AB939" s="7">
        <v>8.1156655348020336E-3</v>
      </c>
      <c r="AC939" s="7">
        <v>0.47202899152377215</v>
      </c>
      <c r="AD939" s="7">
        <v>9.5950414463730386E-5</v>
      </c>
      <c r="AE939" s="7">
        <v>0.16337348484333708</v>
      </c>
      <c r="AF939" s="7">
        <v>0.15569291640440952</v>
      </c>
      <c r="AG939" s="7">
        <v>0.68704366056588584</v>
      </c>
      <c r="AH939" s="7">
        <v>1.7042616286548251</v>
      </c>
    </row>
    <row r="940" spans="24:34" x14ac:dyDescent="0.25">
      <c r="X940">
        <v>72.7</v>
      </c>
      <c r="Y940" s="7">
        <v>69.533545731557183</v>
      </c>
      <c r="Z940" s="7">
        <v>3.1664542684428199</v>
      </c>
      <c r="AA940" s="7">
        <v>3.1875628876957052</v>
      </c>
      <c r="AB940" s="7">
        <v>6.6221812703241524E-3</v>
      </c>
      <c r="AC940" s="7">
        <v>0.88352304698801554</v>
      </c>
      <c r="AD940" s="7">
        <v>2.7388532985402579E-4</v>
      </c>
      <c r="AE940" s="7">
        <v>0.16337348484333708</v>
      </c>
      <c r="AF940" s="7">
        <v>0.1622864371840777</v>
      </c>
      <c r="AG940" s="7">
        <v>0.93995906665557283</v>
      </c>
      <c r="AH940" s="7">
        <v>3.1875628876956985</v>
      </c>
    </row>
    <row r="941" spans="24:34" x14ac:dyDescent="0.25">
      <c r="X941">
        <v>71.8</v>
      </c>
      <c r="Y941" s="7">
        <v>69.191695141019466</v>
      </c>
      <c r="Z941" s="7">
        <v>2.6083048589805315</v>
      </c>
      <c r="AA941" s="7">
        <v>2.6258894442780303</v>
      </c>
      <c r="AB941" s="7">
        <v>6.6966205815755624E-3</v>
      </c>
      <c r="AC941" s="7">
        <v>0.72781212370276349</v>
      </c>
      <c r="AD941" s="7">
        <v>1.8795710649399596E-4</v>
      </c>
      <c r="AE941" s="7">
        <v>0.16337348484333708</v>
      </c>
      <c r="AF941" s="7">
        <v>0.16484127895643255</v>
      </c>
      <c r="AG941" s="7">
        <v>0.8531190559955647</v>
      </c>
      <c r="AH941" s="7">
        <v>2.6258894442780258</v>
      </c>
    </row>
    <row r="942" spans="24:34" x14ac:dyDescent="0.25">
      <c r="X942">
        <v>78</v>
      </c>
      <c r="Y942" s="7">
        <v>68.828214277937079</v>
      </c>
      <c r="Z942" s="7">
        <v>9.1717857220629213</v>
      </c>
      <c r="AA942" s="7">
        <v>9.2327285787228845</v>
      </c>
      <c r="AB942" s="7">
        <v>6.600741713604745E-3</v>
      </c>
      <c r="AC942" s="7">
        <v>2.5591390038416884</v>
      </c>
      <c r="AD942" s="7">
        <v>2.2903563525906619E-3</v>
      </c>
      <c r="AE942" s="7">
        <v>0.16337348484333708</v>
      </c>
      <c r="AF942" s="7">
        <v>0.16539571606184181</v>
      </c>
      <c r="AG942" s="7">
        <v>1.5997309160736028</v>
      </c>
      <c r="AH942" s="7">
        <v>9.2327285787228881</v>
      </c>
    </row>
    <row r="943" spans="24:34" x14ac:dyDescent="0.25">
      <c r="X943">
        <v>69.599999999999994</v>
      </c>
      <c r="Y943" s="7">
        <v>68.430730311139271</v>
      </c>
      <c r="Z943" s="7">
        <v>1.169269688860723</v>
      </c>
      <c r="AA943" s="7">
        <v>1.177819148981186</v>
      </c>
      <c r="AB943" s="7">
        <v>7.2587206005738014E-3</v>
      </c>
      <c r="AC943" s="7">
        <v>0.32636121625227843</v>
      </c>
      <c r="AD943" s="7">
        <v>4.0989015213510414E-5</v>
      </c>
      <c r="AE943" s="7">
        <v>0.16337348484333708</v>
      </c>
      <c r="AF943" s="7">
        <v>0.16605799832503182</v>
      </c>
      <c r="AG943" s="7">
        <v>0.57128033070663164</v>
      </c>
      <c r="AH943" s="7">
        <v>1.1778191489811829</v>
      </c>
    </row>
    <row r="944" spans="24:34" x14ac:dyDescent="0.25">
      <c r="X944">
        <v>57.8</v>
      </c>
      <c r="Y944" s="7">
        <v>60.393742170459149</v>
      </c>
      <c r="Z944" s="7">
        <v>-2.5937421704591515</v>
      </c>
      <c r="AA944" s="7">
        <v>-2.6022471948874681</v>
      </c>
      <c r="AB944" s="7">
        <v>3.2683383980680555E-3</v>
      </c>
      <c r="AC944" s="7">
        <v>-0.72250285546419091</v>
      </c>
      <c r="AD944" s="7">
        <v>9.0089524978686917E-5</v>
      </c>
      <c r="AE944" s="7">
        <v>0.16337348484333708</v>
      </c>
      <c r="AF944" s="7">
        <v>0.16719648217594898</v>
      </c>
      <c r="AG944" s="7">
        <v>0.85000167968315854</v>
      </c>
      <c r="AH944" s="7">
        <v>-2.6022471948874673</v>
      </c>
    </row>
    <row r="945" spans="24:34" x14ac:dyDescent="0.25">
      <c r="X945">
        <v>57.3</v>
      </c>
      <c r="Y945" s="7">
        <v>59.480797259055038</v>
      </c>
      <c r="Z945" s="7">
        <v>-2.1807972590550406</v>
      </c>
      <c r="AA945" s="7">
        <v>-2.2051098197237025</v>
      </c>
      <c r="AB945" s="7">
        <v>1.1025555485354759E-2</v>
      </c>
      <c r="AC945" s="7">
        <v>-0.60985227705489142</v>
      </c>
      <c r="AD945" s="7">
        <v>2.1822831945074157E-4</v>
      </c>
      <c r="AE945" s="7">
        <v>0.16337348484333708</v>
      </c>
      <c r="AF945" s="7">
        <v>0.16742628405469343</v>
      </c>
      <c r="AG945" s="7">
        <v>0.78093039193957059</v>
      </c>
      <c r="AH945" s="7">
        <v>-2.2051098197237051</v>
      </c>
    </row>
    <row r="946" spans="24:34" x14ac:dyDescent="0.25">
      <c r="X946">
        <v>57.2</v>
      </c>
      <c r="Y946" s="7">
        <v>63.685283585778691</v>
      </c>
      <c r="Z946" s="7">
        <v>-6.4852835857786886</v>
      </c>
      <c r="AA946" s="7">
        <v>-6.5272572251553242</v>
      </c>
      <c r="AB946" s="7">
        <v>6.4305171266844808E-3</v>
      </c>
      <c r="AC946" s="7">
        <v>-1.8093881484033418</v>
      </c>
      <c r="AD946" s="7">
        <v>1.1152122650341168E-3</v>
      </c>
      <c r="AE946" s="7">
        <v>0.16337348484333708</v>
      </c>
      <c r="AF946" s="7">
        <v>0.16754586903368021</v>
      </c>
      <c r="AG946" s="7">
        <v>1.3451349926320932</v>
      </c>
      <c r="AH946" s="7">
        <v>-6.5272572251553251</v>
      </c>
    </row>
    <row r="947" spans="24:34" x14ac:dyDescent="0.25">
      <c r="X947">
        <v>56.8</v>
      </c>
      <c r="Y947" s="7">
        <v>59.222148400169289</v>
      </c>
      <c r="Z947" s="7">
        <v>-2.4221484001692914</v>
      </c>
      <c r="AA947" s="7">
        <v>-2.4312982052134515</v>
      </c>
      <c r="AB947" s="7">
        <v>3.7633413394301237E-3</v>
      </c>
      <c r="AC947" s="7">
        <v>-0.67487195428744173</v>
      </c>
      <c r="AD947" s="7">
        <v>9.0552459913351797E-5</v>
      </c>
      <c r="AE947" s="7">
        <v>0.18343432307636306</v>
      </c>
      <c r="AF947" s="7">
        <v>0.16994681990148855</v>
      </c>
      <c r="AG947" s="7">
        <v>0.82150590642273635</v>
      </c>
      <c r="AH947" s="7">
        <v>-2.4312982052134533</v>
      </c>
    </row>
    <row r="948" spans="24:34" x14ac:dyDescent="0.25">
      <c r="X948">
        <v>56.5</v>
      </c>
      <c r="Y948" s="7">
        <v>58.256592279059547</v>
      </c>
      <c r="Z948" s="7">
        <v>-1.7565922790595465</v>
      </c>
      <c r="AA948" s="7">
        <v>-1.7648972310212443</v>
      </c>
      <c r="AB948" s="7">
        <v>4.7056292092970478E-3</v>
      </c>
      <c r="AC948" s="7">
        <v>-0.48966277267082026</v>
      </c>
      <c r="AD948" s="7">
        <v>5.9663225588212452E-5</v>
      </c>
      <c r="AE948" s="7">
        <v>0.18343432307636306</v>
      </c>
      <c r="AF948" s="7">
        <v>0.16995652865270386</v>
      </c>
      <c r="AG948" s="7">
        <v>0.69975908187805624</v>
      </c>
      <c r="AH948" s="7">
        <v>-1.7648972310212476</v>
      </c>
    </row>
    <row r="949" spans="24:34" x14ac:dyDescent="0.25">
      <c r="X949">
        <v>56</v>
      </c>
      <c r="Y949" s="7">
        <v>57.868753851963682</v>
      </c>
      <c r="Z949" s="7">
        <v>-1.8687538519636817</v>
      </c>
      <c r="AA949" s="7">
        <v>-1.8784743336193657</v>
      </c>
      <c r="AB949" s="7">
        <v>5.1746683368067998E-3</v>
      </c>
      <c r="AC949" s="7">
        <v>-0.52105140938028316</v>
      </c>
      <c r="AD949" s="7">
        <v>7.4326423077163262E-5</v>
      </c>
      <c r="AE949" s="7">
        <v>0.18343432307636306</v>
      </c>
      <c r="AF949" s="7">
        <v>0.17093363292970265</v>
      </c>
      <c r="AG949" s="7">
        <v>0.72183890819232177</v>
      </c>
      <c r="AH949" s="7">
        <v>-1.8784743336193661</v>
      </c>
    </row>
    <row r="950" spans="24:34" x14ac:dyDescent="0.25">
      <c r="X950">
        <v>55.5</v>
      </c>
      <c r="Y950" s="7">
        <v>56.936626813370218</v>
      </c>
      <c r="Z950" s="7">
        <v>-1.4366268133702178</v>
      </c>
      <c r="AA950" s="7">
        <v>-1.4454275632884688</v>
      </c>
      <c r="AB950" s="7">
        <v>6.0886827827112203E-3</v>
      </c>
      <c r="AC950" s="7">
        <v>-0.40074862579903292</v>
      </c>
      <c r="AD950" s="7">
        <v>5.1780494668969119E-5</v>
      </c>
      <c r="AE950" s="7">
        <v>0.18343432307636306</v>
      </c>
      <c r="AF950" s="7">
        <v>0.17130516363601478</v>
      </c>
      <c r="AG950" s="7">
        <v>0.6330470960355421</v>
      </c>
      <c r="AH950" s="7">
        <v>-1.4454275632884686</v>
      </c>
    </row>
    <row r="951" spans="24:34" x14ac:dyDescent="0.25">
      <c r="X951">
        <v>55</v>
      </c>
      <c r="Y951" s="7">
        <v>57.333063229493881</v>
      </c>
      <c r="Z951" s="7">
        <v>-2.3330632294938809</v>
      </c>
      <c r="AA951" s="7">
        <v>-2.3458761561511636</v>
      </c>
      <c r="AB951" s="7">
        <v>5.4618938956708099E-3</v>
      </c>
      <c r="AC951" s="7">
        <v>-0.65060543475110411</v>
      </c>
      <c r="AD951" s="7">
        <v>1.2234989580522148E-4</v>
      </c>
      <c r="AE951" s="7">
        <v>0.18343432307636306</v>
      </c>
      <c r="AF951" s="7">
        <v>0.17137139459338691</v>
      </c>
      <c r="AG951" s="7">
        <v>0.80660116213101507</v>
      </c>
      <c r="AH951" s="7">
        <v>-2.3458761561511623</v>
      </c>
    </row>
    <row r="952" spans="24:34" x14ac:dyDescent="0.25">
      <c r="X952">
        <v>54.3</v>
      </c>
      <c r="Y952" s="7">
        <v>57.124745996104622</v>
      </c>
      <c r="Z952" s="7">
        <v>-2.8247459961046246</v>
      </c>
      <c r="AA952" s="7">
        <v>-2.8619643434429065</v>
      </c>
      <c r="AB952" s="7">
        <v>1.3004476251967299E-2</v>
      </c>
      <c r="AC952" s="7">
        <v>-0.79072178111453095</v>
      </c>
      <c r="AD952" s="7">
        <v>4.3358224114999815E-4</v>
      </c>
      <c r="AE952" s="7">
        <v>0.18343432307636306</v>
      </c>
      <c r="AF952" s="7">
        <v>0.17301389471960835</v>
      </c>
      <c r="AG952" s="7">
        <v>0.88922538263059658</v>
      </c>
      <c r="AH952" s="7">
        <v>-2.8619643434429052</v>
      </c>
    </row>
    <row r="953" spans="24:34" x14ac:dyDescent="0.25">
      <c r="X953">
        <v>53.6</v>
      </c>
      <c r="Y953" s="7">
        <v>60.369136863920424</v>
      </c>
      <c r="Z953" s="7">
        <v>-6.7691368639204228</v>
      </c>
      <c r="AA953" s="7">
        <v>-6.8431089290446323</v>
      </c>
      <c r="AB953" s="7">
        <v>1.0809716152587627E-2</v>
      </c>
      <c r="AC953" s="7">
        <v>-1.892758764650303</v>
      </c>
      <c r="AD953" s="7">
        <v>2.0604941180473041E-3</v>
      </c>
      <c r="AE953" s="7">
        <v>0.18343432307636306</v>
      </c>
      <c r="AF953" s="7">
        <v>0.17662956266477428</v>
      </c>
      <c r="AG953" s="7">
        <v>1.3757756956169502</v>
      </c>
      <c r="AH953" s="7">
        <v>-6.8431089290446332</v>
      </c>
    </row>
    <row r="954" spans="24:34" x14ac:dyDescent="0.25">
      <c r="X954">
        <v>52.8</v>
      </c>
      <c r="Y954" s="7">
        <v>55.349195419370105</v>
      </c>
      <c r="Z954" s="7">
        <v>-2.5491954193701076</v>
      </c>
      <c r="AA954" s="7">
        <v>-2.5923304749326306</v>
      </c>
      <c r="AB954" s="7">
        <v>1.6639489439958483E-2</v>
      </c>
      <c r="AC954" s="7">
        <v>-0.71490550151828647</v>
      </c>
      <c r="AD954" s="7">
        <v>4.5516714876819462E-4</v>
      </c>
      <c r="AE954" s="7">
        <v>0.18343432307636306</v>
      </c>
      <c r="AF954" s="7">
        <v>0.17972533929995393</v>
      </c>
      <c r="AG954" s="7">
        <v>0.84552084629433377</v>
      </c>
      <c r="AH954" s="7">
        <v>-2.5923304749326319</v>
      </c>
    </row>
    <row r="955" spans="24:34" x14ac:dyDescent="0.25">
      <c r="X955">
        <v>52</v>
      </c>
      <c r="Y955" s="7">
        <v>54.979345566718408</v>
      </c>
      <c r="Z955" s="7">
        <v>-2.9793455667184077</v>
      </c>
      <c r="AA955" s="7">
        <v>-3.0115941067242176</v>
      </c>
      <c r="AB955" s="7">
        <v>1.0708129602792098E-2</v>
      </c>
      <c r="AC955" s="7">
        <v>-0.83302982453363039</v>
      </c>
      <c r="AD955" s="7">
        <v>3.9532718385279009E-4</v>
      </c>
      <c r="AE955" s="7">
        <v>0.18343432307636306</v>
      </c>
      <c r="AF955" s="7">
        <v>0.18079542978579907</v>
      </c>
      <c r="AG955" s="7">
        <v>0.91270467542005629</v>
      </c>
      <c r="AH955" s="7">
        <v>-3.0115941067242153</v>
      </c>
    </row>
    <row r="956" spans="24:34" x14ac:dyDescent="0.25">
      <c r="X956">
        <v>81.400000000000006</v>
      </c>
      <c r="Y956" s="7">
        <v>78.117108308987625</v>
      </c>
      <c r="Z956" s="7">
        <v>3.2828916910123809</v>
      </c>
      <c r="AA956" s="7">
        <v>3.3341305738603921</v>
      </c>
      <c r="AB956" s="7">
        <v>1.5367989259245476E-2</v>
      </c>
      <c r="AC956" s="7">
        <v>0.92007127306490888</v>
      </c>
      <c r="AD956" s="7">
        <v>6.953964014116584E-4</v>
      </c>
      <c r="AE956" s="7">
        <v>0.18343432307636306</v>
      </c>
      <c r="AF956" s="7">
        <v>0.18129113940366121</v>
      </c>
      <c r="AG956" s="7">
        <v>0.95920345759641046</v>
      </c>
      <c r="AH956" s="7">
        <v>3.334130573860389</v>
      </c>
    </row>
    <row r="957" spans="24:34" x14ac:dyDescent="0.25">
      <c r="X957">
        <v>81.099999999999994</v>
      </c>
      <c r="Y957" s="7">
        <v>77.315870007273077</v>
      </c>
      <c r="Z957" s="7">
        <v>3.7841299927269176</v>
      </c>
      <c r="AA957" s="7">
        <v>3.8024003877438446</v>
      </c>
      <c r="AB957" s="7">
        <v>4.8049634845962093E-3</v>
      </c>
      <c r="AC957" s="7">
        <v>1.0549061834722149</v>
      </c>
      <c r="AD957" s="7">
        <v>2.8278473709385986E-4</v>
      </c>
      <c r="AE957" s="7">
        <v>0.18343432307636306</v>
      </c>
      <c r="AF957" s="7">
        <v>0.18144563310260065</v>
      </c>
      <c r="AG957" s="7">
        <v>1.0270862590221985</v>
      </c>
      <c r="AH957" s="7">
        <v>3.8024003877438415</v>
      </c>
    </row>
    <row r="958" spans="24:34" x14ac:dyDescent="0.25">
      <c r="X958">
        <v>81</v>
      </c>
      <c r="Y958" s="7">
        <v>77.174277260029356</v>
      </c>
      <c r="Z958" s="7">
        <v>3.8257227399706437</v>
      </c>
      <c r="AA958" s="7">
        <v>3.8436041700290815</v>
      </c>
      <c r="AB958" s="7">
        <v>4.6522558690786069E-3</v>
      </c>
      <c r="AC958" s="7">
        <v>1.0664192253398381</v>
      </c>
      <c r="AD958" s="7">
        <v>2.797635220368174E-4</v>
      </c>
      <c r="AE958" s="7">
        <v>0.18343432307636306</v>
      </c>
      <c r="AF958" s="7">
        <v>0.18146222648334254</v>
      </c>
      <c r="AG958" s="7">
        <v>1.0326757600233667</v>
      </c>
      <c r="AH958" s="7">
        <v>3.8436041700290762</v>
      </c>
    </row>
    <row r="959" spans="24:34" x14ac:dyDescent="0.25">
      <c r="X959">
        <v>87</v>
      </c>
      <c r="Y959" s="7">
        <v>79.331937345311673</v>
      </c>
      <c r="Z959" s="7">
        <v>7.6680626546883275</v>
      </c>
      <c r="AA959" s="7">
        <v>7.7019151226385247</v>
      </c>
      <c r="AB959" s="7">
        <v>4.395331214531074E-3</v>
      </c>
      <c r="AC959" s="7">
        <v>2.1371946694014405</v>
      </c>
      <c r="AD959" s="7">
        <v>1.0613026446529418E-3</v>
      </c>
      <c r="AE959" s="7">
        <v>0.18343432307636306</v>
      </c>
      <c r="AF959" s="7">
        <v>0.18297136026215818</v>
      </c>
      <c r="AG959" s="7">
        <v>1.4619147271306356</v>
      </c>
      <c r="AH959" s="7">
        <v>7.7019151226385292</v>
      </c>
    </row>
    <row r="960" spans="24:34" x14ac:dyDescent="0.25">
      <c r="X960">
        <v>83</v>
      </c>
      <c r="Y960" s="7">
        <v>76.919719448248912</v>
      </c>
      <c r="Z960" s="7">
        <v>6.0802805517510876</v>
      </c>
      <c r="AA960" s="7">
        <v>6.1029687296233419</v>
      </c>
      <c r="AB960" s="7">
        <v>3.7175641687512452E-3</v>
      </c>
      <c r="AC960" s="7">
        <v>1.6940813971086803</v>
      </c>
      <c r="AD960" s="7">
        <v>5.6362590499084301E-4</v>
      </c>
      <c r="AE960" s="7">
        <v>0.18343432307636306</v>
      </c>
      <c r="AF960" s="7">
        <v>0.18331294617480129</v>
      </c>
      <c r="AG960" s="7">
        <v>1.3015688215029892</v>
      </c>
      <c r="AH960" s="7">
        <v>6.1029687296233446</v>
      </c>
    </row>
    <row r="961" spans="24:34" x14ac:dyDescent="0.25">
      <c r="X961">
        <v>82</v>
      </c>
      <c r="Y961" s="7">
        <v>76.602411941957854</v>
      </c>
      <c r="Z961" s="7">
        <v>5.397588058042146</v>
      </c>
      <c r="AA961" s="7">
        <v>5.4193045471511141</v>
      </c>
      <c r="AB961" s="7">
        <v>4.0072464870754424E-3</v>
      </c>
      <c r="AC961" s="7">
        <v>1.5040890125600428</v>
      </c>
      <c r="AD961" s="7">
        <v>4.7905276888452901E-4</v>
      </c>
      <c r="AE961" s="7">
        <v>0.18343432307636306</v>
      </c>
      <c r="AF961" s="7">
        <v>0.18690054045717522</v>
      </c>
      <c r="AG961" s="7">
        <v>1.2264130676733851</v>
      </c>
      <c r="AH961" s="7">
        <v>5.4193045471511088</v>
      </c>
    </row>
    <row r="962" spans="24:34" x14ac:dyDescent="0.25">
      <c r="X962">
        <v>80</v>
      </c>
      <c r="Y962" s="7">
        <v>77.844943145633394</v>
      </c>
      <c r="Z962" s="7">
        <v>2.155056854366606</v>
      </c>
      <c r="AA962" s="7">
        <v>2.1650317371189232</v>
      </c>
      <c r="AB962" s="7">
        <v>4.6072686054928627E-3</v>
      </c>
      <c r="AC962" s="7">
        <v>0.60070796626073808</v>
      </c>
      <c r="AD962" s="7">
        <v>8.7906755090170899E-5</v>
      </c>
      <c r="AE962" s="7">
        <v>0.206674078513852</v>
      </c>
      <c r="AF962" s="7">
        <v>0.19141212997836787</v>
      </c>
      <c r="AG962" s="7">
        <v>0.77505352477150768</v>
      </c>
      <c r="AH962" s="7">
        <v>2.1650317371189298</v>
      </c>
    </row>
    <row r="963" spans="24:34" x14ac:dyDescent="0.25">
      <c r="X963">
        <v>79.599999999999994</v>
      </c>
      <c r="Y963" s="7">
        <v>77.604583962199001</v>
      </c>
      <c r="Z963" s="7">
        <v>1.9954160378009931</v>
      </c>
      <c r="AA963" s="7">
        <v>2.002425403848008</v>
      </c>
      <c r="AB963" s="7">
        <v>3.5004380355649202E-3</v>
      </c>
      <c r="AC963" s="7">
        <v>0.55590015376579516</v>
      </c>
      <c r="AD963" s="7">
        <v>5.713276852027019E-5</v>
      </c>
      <c r="AE963" s="7">
        <v>0.206674078513852</v>
      </c>
      <c r="AF963" s="7">
        <v>0.19979224922767844</v>
      </c>
      <c r="AG963" s="7">
        <v>0.74558712017161022</v>
      </c>
      <c r="AH963" s="7">
        <v>2.002425403848004</v>
      </c>
    </row>
    <row r="964" spans="24:34" x14ac:dyDescent="0.25">
      <c r="X964">
        <v>79.3</v>
      </c>
      <c r="Y964" s="7">
        <v>77.980603528633694</v>
      </c>
      <c r="Z964" s="7">
        <v>1.3193964713663036</v>
      </c>
      <c r="AA964" s="7">
        <v>1.3233789413380492</v>
      </c>
      <c r="AB964" s="7">
        <v>3.0093194377965324E-3</v>
      </c>
      <c r="AC964" s="7">
        <v>0.36747826789152899</v>
      </c>
      <c r="AD964" s="7">
        <v>2.1452944636063653E-5</v>
      </c>
      <c r="AE964" s="7">
        <v>0.206674078513852</v>
      </c>
      <c r="AF964" s="7">
        <v>0.20033017874418096</v>
      </c>
      <c r="AG964" s="7">
        <v>0.60619985804314491</v>
      </c>
      <c r="AH964" s="7">
        <v>1.3233789413380428</v>
      </c>
    </row>
    <row r="965" spans="24:34" x14ac:dyDescent="0.25">
      <c r="X965">
        <v>79</v>
      </c>
      <c r="Y965" s="7">
        <v>78.158795833385938</v>
      </c>
      <c r="Z965" s="7">
        <v>0.84120416661406239</v>
      </c>
      <c r="AA965" s="7">
        <v>0.84346724610962553</v>
      </c>
      <c r="AB965" s="7">
        <v>2.6830674291241129E-3</v>
      </c>
      <c r="AC965" s="7">
        <v>0.23425383559652047</v>
      </c>
      <c r="AD965" s="7">
        <v>7.7699498351123703E-6</v>
      </c>
      <c r="AE965" s="7">
        <v>0.206674078513852</v>
      </c>
      <c r="AF965" s="7">
        <v>0.20123114023931407</v>
      </c>
      <c r="AG965" s="7">
        <v>0.48399776404082745</v>
      </c>
      <c r="AH965" s="7">
        <v>0.8434672461096322</v>
      </c>
    </row>
    <row r="966" spans="24:34" x14ac:dyDescent="0.25">
      <c r="X966">
        <v>78.7</v>
      </c>
      <c r="Y966" s="7">
        <v>76.414411617472908</v>
      </c>
      <c r="Z966" s="7">
        <v>2.2855883825270951</v>
      </c>
      <c r="AA966" s="7">
        <v>2.2923805744396191</v>
      </c>
      <c r="AB966" s="7">
        <v>2.9629425359184274E-3</v>
      </c>
      <c r="AC966" s="7">
        <v>0.63656720627355501</v>
      </c>
      <c r="AD966" s="7">
        <v>6.3379214229722142E-5</v>
      </c>
      <c r="AE966" s="7">
        <v>0.206674078513852</v>
      </c>
      <c r="AF966" s="7">
        <v>0.2015218293281546</v>
      </c>
      <c r="AG966" s="7">
        <v>0.79785161920845593</v>
      </c>
      <c r="AH966" s="7">
        <v>2.2923805744396155</v>
      </c>
    </row>
    <row r="967" spans="24:34" x14ac:dyDescent="0.25">
      <c r="X967">
        <v>78.5</v>
      </c>
      <c r="Y967" s="7">
        <v>76.756369659020237</v>
      </c>
      <c r="Z967" s="7">
        <v>1.7436303409797631</v>
      </c>
      <c r="AA967" s="7">
        <v>1.7483464428155173</v>
      </c>
      <c r="AB967" s="7">
        <v>2.6974641411264049E-3</v>
      </c>
      <c r="AC967" s="7">
        <v>0.48555993844692519</v>
      </c>
      <c r="AD967" s="7">
        <v>3.3563006047419527E-5</v>
      </c>
      <c r="AE967" s="7">
        <v>0.206674078513852</v>
      </c>
      <c r="AF967" s="7">
        <v>0.20179642830114514</v>
      </c>
      <c r="AG967" s="7">
        <v>0.69682131027037708</v>
      </c>
      <c r="AH967" s="7">
        <v>1.7483464428155238</v>
      </c>
    </row>
    <row r="968" spans="24:34" x14ac:dyDescent="0.25">
      <c r="X968">
        <v>63</v>
      </c>
      <c r="Y968" s="7">
        <v>66.20514385839121</v>
      </c>
      <c r="Z968" s="7">
        <v>-3.2051438583912102</v>
      </c>
      <c r="AA968" s="7">
        <v>-3.22601992601912</v>
      </c>
      <c r="AB968" s="7">
        <v>6.4711527227536807E-3</v>
      </c>
      <c r="AC968" s="7">
        <v>-0.89425047198798968</v>
      </c>
      <c r="AD968" s="7">
        <v>2.7413590636240115E-4</v>
      </c>
      <c r="AE968" s="7">
        <v>0.206674078513852</v>
      </c>
      <c r="AF968" s="7">
        <v>0.20190855572228453</v>
      </c>
      <c r="AG968" s="7">
        <v>0.94564817558539693</v>
      </c>
      <c r="AH968" s="7">
        <v>-3.2260199260191262</v>
      </c>
    </row>
    <row r="969" spans="24:34" x14ac:dyDescent="0.25">
      <c r="X969">
        <v>62.7</v>
      </c>
      <c r="Y969" s="7">
        <v>65.291279048224624</v>
      </c>
      <c r="Z969" s="7">
        <v>-2.5912790482246209</v>
      </c>
      <c r="AA969" s="7">
        <v>-2.6293611974986817</v>
      </c>
      <c r="AB969" s="7">
        <v>1.4483422555367165E-2</v>
      </c>
      <c r="AC969" s="7">
        <v>-0.72591222163555147</v>
      </c>
      <c r="AD969" s="7">
        <v>4.0758846360859256E-4</v>
      </c>
      <c r="AE969" s="7">
        <v>0.206674078513852</v>
      </c>
      <c r="AF969" s="7">
        <v>0.20329612547095466</v>
      </c>
      <c r="AG969" s="7">
        <v>0.85200482488983098</v>
      </c>
      <c r="AH969" s="7">
        <v>-2.6293611974986804</v>
      </c>
    </row>
    <row r="970" spans="24:34" x14ac:dyDescent="0.25">
      <c r="X970">
        <v>62.5</v>
      </c>
      <c r="Y970" s="7">
        <v>64.764717558012705</v>
      </c>
      <c r="Z970" s="7">
        <v>-2.2647175580127055</v>
      </c>
      <c r="AA970" s="7">
        <v>-2.299050798793445</v>
      </c>
      <c r="AB970" s="7">
        <v>1.4933659055622087E-2</v>
      </c>
      <c r="AC970" s="7">
        <v>-0.63457535150867905</v>
      </c>
      <c r="AD970" s="7">
        <v>3.2130208899751203E-4</v>
      </c>
      <c r="AE970" s="7">
        <v>0.206674078513852</v>
      </c>
      <c r="AF970" s="7">
        <v>0.20430990664299428</v>
      </c>
      <c r="AG970" s="7">
        <v>0.79660237980354986</v>
      </c>
      <c r="AH970" s="7">
        <v>-2.2990507987934423</v>
      </c>
    </row>
    <row r="971" spans="24:34" x14ac:dyDescent="0.25">
      <c r="X971">
        <v>62.2</v>
      </c>
      <c r="Y971" s="7">
        <v>62.574596226536855</v>
      </c>
      <c r="Z971" s="7">
        <v>-0.37459622653685187</v>
      </c>
      <c r="AA971" s="7">
        <v>-0.37599803907488649</v>
      </c>
      <c r="AB971" s="7">
        <v>3.7282442788292838E-3</v>
      </c>
      <c r="AC971" s="7">
        <v>-0.10437016760238535</v>
      </c>
      <c r="AD971" s="7">
        <v>2.1454860872875546E-6</v>
      </c>
      <c r="AE971" s="7">
        <v>0.206674078513852</v>
      </c>
      <c r="AF971" s="7">
        <v>0.2056058652611478</v>
      </c>
      <c r="AG971" s="7">
        <v>0.32306372065334937</v>
      </c>
      <c r="AH971" s="7">
        <v>-0.37599803907488383</v>
      </c>
    </row>
    <row r="972" spans="24:34" x14ac:dyDescent="0.25">
      <c r="X972">
        <v>62</v>
      </c>
      <c r="Y972" s="7">
        <v>62.108194952105201</v>
      </c>
      <c r="Z972" s="7">
        <v>-0.10819495210520103</v>
      </c>
      <c r="AA972" s="7">
        <v>-0.10865018776812718</v>
      </c>
      <c r="AB972" s="7">
        <v>4.1899206276182965E-3</v>
      </c>
      <c r="AC972" s="7">
        <v>-3.015231294136865E-2</v>
      </c>
      <c r="AD972" s="7">
        <v>2.0133391606962384E-7</v>
      </c>
      <c r="AE972" s="7">
        <v>0.22222871718700732</v>
      </c>
      <c r="AF972" s="7">
        <v>0.20699228049232496</v>
      </c>
      <c r="AG972" s="7">
        <v>0.17364421367085242</v>
      </c>
      <c r="AH972" s="7">
        <v>-0.10865018776812529</v>
      </c>
    </row>
    <row r="973" spans="24:34" x14ac:dyDescent="0.25">
      <c r="X973">
        <v>61.7</v>
      </c>
      <c r="Y973" s="7">
        <v>61.678088033418604</v>
      </c>
      <c r="Z973" s="7">
        <v>2.1911966581399156E-2</v>
      </c>
      <c r="AA973" s="7">
        <v>2.200304462886038E-2</v>
      </c>
      <c r="AB973" s="7">
        <v>4.1393383960673224E-3</v>
      </c>
      <c r="AC973" s="7">
        <v>6.1063818713268294E-3</v>
      </c>
      <c r="AD973" s="7">
        <v>8.1573044937558527E-9</v>
      </c>
      <c r="AE973" s="7">
        <v>0.22222871718700732</v>
      </c>
      <c r="AF973" s="7">
        <v>0.21077130875160657</v>
      </c>
      <c r="AG973" s="7">
        <v>7.8143341823387807E-2</v>
      </c>
      <c r="AH973" s="7">
        <v>2.2003044628861785E-2</v>
      </c>
    </row>
    <row r="974" spans="24:34" x14ac:dyDescent="0.25">
      <c r="X974">
        <v>61.4</v>
      </c>
      <c r="Y974" s="7">
        <v>61.799401282370212</v>
      </c>
      <c r="Z974" s="7">
        <v>-0.39940128237021355</v>
      </c>
      <c r="AA974" s="7">
        <v>-0.40104498152535228</v>
      </c>
      <c r="AB974" s="7">
        <v>4.0985406397267632E-3</v>
      </c>
      <c r="AC974" s="7">
        <v>-0.11130204972594822</v>
      </c>
      <c r="AD974" s="7">
        <v>2.6832775722607042E-6</v>
      </c>
      <c r="AE974" s="7">
        <v>0.22222871718700732</v>
      </c>
      <c r="AF974" s="7">
        <v>0.21478645870955623</v>
      </c>
      <c r="AG974" s="7">
        <v>0.33361961831695125</v>
      </c>
      <c r="AH974" s="7">
        <v>-0.40104498152535373</v>
      </c>
    </row>
    <row r="975" spans="24:34" x14ac:dyDescent="0.25">
      <c r="X975">
        <v>61.2</v>
      </c>
      <c r="Y975" s="7">
        <v>61.926754486632831</v>
      </c>
      <c r="Z975" s="7">
        <v>-0.72675448663282793</v>
      </c>
      <c r="AA975" s="7">
        <v>-0.72945987635785769</v>
      </c>
      <c r="AB975" s="7">
        <v>3.7087574145051923E-3</v>
      </c>
      <c r="AC975" s="7">
        <v>-0.20248667870541415</v>
      </c>
      <c r="AD975" s="7">
        <v>8.0330677088697211E-6</v>
      </c>
      <c r="AE975" s="7">
        <v>0.22222871718700732</v>
      </c>
      <c r="AF975" s="7">
        <v>0.21500762175232299</v>
      </c>
      <c r="AG975" s="7">
        <v>0.44998519831813816</v>
      </c>
      <c r="AH975" s="7">
        <v>-0.72945987635785414</v>
      </c>
    </row>
    <row r="976" spans="24:34" x14ac:dyDescent="0.25">
      <c r="X976">
        <v>69</v>
      </c>
      <c r="Y976" s="7">
        <v>61.472247646585544</v>
      </c>
      <c r="Z976" s="7">
        <v>7.5277523534144564</v>
      </c>
      <c r="AA976" s="7">
        <v>7.5589954565375166</v>
      </c>
      <c r="AB976" s="7">
        <v>4.133234806489851E-3</v>
      </c>
      <c r="AC976" s="7">
        <v>2.097812146009979</v>
      </c>
      <c r="AD976" s="7">
        <v>9.6132099916614163E-4</v>
      </c>
      <c r="AE976" s="7">
        <v>0.22222871718700732</v>
      </c>
      <c r="AF976" s="7">
        <v>0.21972036853206445</v>
      </c>
      <c r="AG976" s="7">
        <v>1.4483825965572699</v>
      </c>
      <c r="AH976" s="7">
        <v>7.5589954565375157</v>
      </c>
    </row>
    <row r="977" spans="24:34" x14ac:dyDescent="0.25">
      <c r="X977">
        <v>66</v>
      </c>
      <c r="Y977" s="7">
        <v>61.644477411258791</v>
      </c>
      <c r="Z977" s="7">
        <v>4.3555225887412092</v>
      </c>
      <c r="AA977" s="7">
        <v>4.3778939669061359</v>
      </c>
      <c r="AB977" s="7">
        <v>5.1100776615504336E-3</v>
      </c>
      <c r="AC977" s="7">
        <v>1.2143801125673199</v>
      </c>
      <c r="AD977" s="7">
        <v>3.9866504694670952E-4</v>
      </c>
      <c r="AE977" s="7">
        <v>0.22222871718700732</v>
      </c>
      <c r="AF977" s="7">
        <v>0.2235059153769858</v>
      </c>
      <c r="AG977" s="7">
        <v>1.1019891617286079</v>
      </c>
      <c r="AH977" s="7">
        <v>4.3778939669061332</v>
      </c>
    </row>
    <row r="978" spans="24:34" x14ac:dyDescent="0.25">
      <c r="X978">
        <v>74.2</v>
      </c>
      <c r="Y978" s="7">
        <v>73.953757671242428</v>
      </c>
      <c r="Z978" s="7">
        <v>0.24624232875757457</v>
      </c>
      <c r="AA978" s="7">
        <v>0.24765286067767533</v>
      </c>
      <c r="AB978" s="7">
        <v>5.695601158169015E-3</v>
      </c>
      <c r="AC978" s="7">
        <v>6.8675988795714085E-2</v>
      </c>
      <c r="AD978" s="7">
        <v>1.4219242148548975E-6</v>
      </c>
      <c r="AE978" s="7">
        <v>0.22222871718700732</v>
      </c>
      <c r="AF978" s="7">
        <v>0.22454997126458329</v>
      </c>
      <c r="AG978" s="7">
        <v>0.26206104020955517</v>
      </c>
      <c r="AH978" s="7">
        <v>0.2476528606776742</v>
      </c>
    </row>
    <row r="979" spans="24:34" x14ac:dyDescent="0.25">
      <c r="X979">
        <v>74.099999999999994</v>
      </c>
      <c r="Y979" s="7">
        <v>74.33861956707706</v>
      </c>
      <c r="Z979" s="7">
        <v>-0.23861956707706611</v>
      </c>
      <c r="AA979" s="7">
        <v>-0.24000654321474713</v>
      </c>
      <c r="AB979" s="7">
        <v>5.7789096876268257E-3</v>
      </c>
      <c r="AC979" s="7">
        <v>-6.6552819564052526E-2</v>
      </c>
      <c r="AD979" s="7">
        <v>1.3550092307571653E-6</v>
      </c>
      <c r="AE979" s="7">
        <v>0.22222871718700732</v>
      </c>
      <c r="AF979" s="7">
        <v>0.22746177316701754</v>
      </c>
      <c r="AG979" s="7">
        <v>0.25797833157855043</v>
      </c>
      <c r="AH979" s="7">
        <v>-0.24000654321474363</v>
      </c>
    </row>
    <row r="980" spans="24:34" x14ac:dyDescent="0.25">
      <c r="X980">
        <v>73.900000000000006</v>
      </c>
      <c r="Y980" s="7">
        <v>73.752600877048437</v>
      </c>
      <c r="Z980" s="7">
        <v>0.14739912295156898</v>
      </c>
      <c r="AA980" s="7">
        <v>0.14818418214841245</v>
      </c>
      <c r="AB980" s="7">
        <v>5.2978609825834371E-3</v>
      </c>
      <c r="AC980" s="7">
        <v>4.1100799057405657E-2</v>
      </c>
      <c r="AD980" s="7">
        <v>4.7353756411236744E-7</v>
      </c>
      <c r="AE980" s="7">
        <v>0.22222871718700732</v>
      </c>
      <c r="AF980" s="7">
        <v>0.2312375498100708</v>
      </c>
      <c r="AG980" s="7">
        <v>0.20273332004731157</v>
      </c>
      <c r="AH980" s="7">
        <v>0.14818418214840909</v>
      </c>
    </row>
    <row r="981" spans="24:34" x14ac:dyDescent="0.25">
      <c r="X981">
        <v>73.599999999999994</v>
      </c>
      <c r="Y981" s="7">
        <v>73.280706544478676</v>
      </c>
      <c r="Z981" s="7">
        <v>0.31929345552131849</v>
      </c>
      <c r="AA981" s="7">
        <v>0.32027886941175154</v>
      </c>
      <c r="AB981" s="7">
        <v>3.0767371329929434E-3</v>
      </c>
      <c r="AC981" s="7">
        <v>8.8932611117249302E-2</v>
      </c>
      <c r="AD981" s="7">
        <v>1.284686466790157E-6</v>
      </c>
      <c r="AE981" s="7">
        <v>0.22222871718700732</v>
      </c>
      <c r="AF981" s="7">
        <v>0.23404984307562973</v>
      </c>
      <c r="AG981" s="7">
        <v>0.29821571239163319</v>
      </c>
      <c r="AH981" s="7">
        <v>0.3202788694117506</v>
      </c>
    </row>
    <row r="982" spans="24:34" x14ac:dyDescent="0.25">
      <c r="X982">
        <v>73.3</v>
      </c>
      <c r="Y982" s="7">
        <v>71.609554814354979</v>
      </c>
      <c r="Z982" s="7">
        <v>1.690445185645018</v>
      </c>
      <c r="AA982" s="7">
        <v>1.7018277948761096</v>
      </c>
      <c r="AB982" s="7">
        <v>6.6884612328930414E-3</v>
      </c>
      <c r="AC982" s="7">
        <v>0.47169388317161631</v>
      </c>
      <c r="AD982" s="7">
        <v>7.8851075559882279E-5</v>
      </c>
      <c r="AE982" s="7">
        <v>0.22222871718700732</v>
      </c>
      <c r="AF982" s="7">
        <v>0.23425383559652047</v>
      </c>
      <c r="AG982" s="7">
        <v>0.68679974022389989</v>
      </c>
      <c r="AH982" s="7">
        <v>1.7018277948761067</v>
      </c>
    </row>
    <row r="983" spans="24:34" x14ac:dyDescent="0.25">
      <c r="X983">
        <v>72.8</v>
      </c>
      <c r="Y983" s="7">
        <v>71.662317863919895</v>
      </c>
      <c r="Z983" s="7">
        <v>1.1376821360801017</v>
      </c>
      <c r="AA983" s="7">
        <v>1.1449508174504217</v>
      </c>
      <c r="AB983" s="7">
        <v>6.3484660297547617E-3</v>
      </c>
      <c r="AC983" s="7">
        <v>0.31739916284108016</v>
      </c>
      <c r="AD983" s="7">
        <v>3.3876040675160369E-5</v>
      </c>
      <c r="AE983" s="7">
        <v>0.22222871718700732</v>
      </c>
      <c r="AF983" s="7">
        <v>0.23462701825685528</v>
      </c>
      <c r="AG983" s="7">
        <v>0.56338189786421089</v>
      </c>
      <c r="AH983" s="7">
        <v>1.1449508174504257</v>
      </c>
    </row>
    <row r="984" spans="24:34" x14ac:dyDescent="0.25">
      <c r="X984">
        <v>72.7</v>
      </c>
      <c r="Y984" s="7">
        <v>71.970211016069669</v>
      </c>
      <c r="Z984" s="7">
        <v>0.72978898393033376</v>
      </c>
      <c r="AA984" s="7">
        <v>0.73224618280438847</v>
      </c>
      <c r="AB984" s="7">
        <v>3.3557004894714903E-3</v>
      </c>
      <c r="AC984" s="7">
        <v>0.20329612547095466</v>
      </c>
      <c r="AD984" s="7">
        <v>7.3239877058902217E-6</v>
      </c>
      <c r="AE984" s="7">
        <v>0.22222871718700732</v>
      </c>
      <c r="AF984" s="7">
        <v>0.23778311019207232</v>
      </c>
      <c r="AG984" s="7">
        <v>0.45088371612972966</v>
      </c>
      <c r="AH984" s="7">
        <v>0.73224618280438414</v>
      </c>
    </row>
    <row r="985" spans="24:34" x14ac:dyDescent="0.25">
      <c r="X985">
        <v>72.900000000000006</v>
      </c>
      <c r="Y985" s="7">
        <v>72.059593404659282</v>
      </c>
      <c r="Z985" s="7">
        <v>0.84040659534072404</v>
      </c>
      <c r="AA985" s="7">
        <v>0.84279795474027708</v>
      </c>
      <c r="AB985" s="7">
        <v>2.8374053189157656E-3</v>
      </c>
      <c r="AC985" s="7">
        <v>0.23404984307562973</v>
      </c>
      <c r="AD985" s="7">
        <v>8.2038650374142792E-6</v>
      </c>
      <c r="AE985" s="7">
        <v>0.22222871718700732</v>
      </c>
      <c r="AF985" s="7">
        <v>0.2391234627906236</v>
      </c>
      <c r="AG985" s="7">
        <v>0.48378698109356943</v>
      </c>
      <c r="AH985" s="7">
        <v>0.84279795474027541</v>
      </c>
    </row>
    <row r="986" spans="24:34" x14ac:dyDescent="0.25">
      <c r="X986">
        <v>71.8</v>
      </c>
      <c r="Y986" s="7">
        <v>71.769805437273135</v>
      </c>
      <c r="Z986" s="7">
        <v>3.0194562726862273E-2</v>
      </c>
      <c r="AA986" s="7">
        <v>3.027402482749153E-2</v>
      </c>
      <c r="AB986" s="7">
        <v>2.6247616921273795E-3</v>
      </c>
      <c r="AC986" s="7">
        <v>8.4081673202769467E-3</v>
      </c>
      <c r="AD986" s="7">
        <v>9.7922025247690575E-9</v>
      </c>
      <c r="AE986" s="7">
        <v>0.22222871718700732</v>
      </c>
      <c r="AF986" s="7">
        <v>0.24021806622921071</v>
      </c>
      <c r="AG986" s="7">
        <v>9.1696059458828152E-2</v>
      </c>
      <c r="AH986" s="7">
        <v>3.0274024827495995E-2</v>
      </c>
    </row>
    <row r="987" spans="24:34" x14ac:dyDescent="0.25">
      <c r="X987">
        <v>72.099999999999994</v>
      </c>
      <c r="Y987" s="7">
        <v>71.224698129690296</v>
      </c>
      <c r="Z987" s="7">
        <v>0.87530187030969842</v>
      </c>
      <c r="AA987" s="7">
        <v>0.87738196806225233</v>
      </c>
      <c r="AB987" s="7">
        <v>2.370800664109652E-3</v>
      </c>
      <c r="AC987" s="7">
        <v>0.24371102277128309</v>
      </c>
      <c r="AD987" s="7">
        <v>7.4288678334701997E-6</v>
      </c>
      <c r="AE987" s="7">
        <v>0.22222871718700732</v>
      </c>
      <c r="AF987" s="7">
        <v>0.24070484331505831</v>
      </c>
      <c r="AG987" s="7">
        <v>0.49367096610119082</v>
      </c>
      <c r="AH987" s="7">
        <v>0.87738196806225821</v>
      </c>
    </row>
    <row r="988" spans="24:34" x14ac:dyDescent="0.25">
      <c r="X988">
        <v>71.900000000000006</v>
      </c>
      <c r="Y988" s="7">
        <v>70.951387967372199</v>
      </c>
      <c r="Z988" s="7">
        <v>0.94861203262780691</v>
      </c>
      <c r="AA988" s="7">
        <v>0.9509053692518421</v>
      </c>
      <c r="AB988" s="7">
        <v>2.4117401144197535E-3</v>
      </c>
      <c r="AC988" s="7">
        <v>0.26412825135833917</v>
      </c>
      <c r="AD988" s="7">
        <v>8.8767765732635898E-6</v>
      </c>
      <c r="AE988" s="7">
        <v>0.22222871718700732</v>
      </c>
      <c r="AF988" s="7">
        <v>0.24089591874989316</v>
      </c>
      <c r="AG988" s="7">
        <v>0.5139340924265865</v>
      </c>
      <c r="AH988" s="7">
        <v>0.95090536925184876</v>
      </c>
    </row>
    <row r="989" spans="24:34" x14ac:dyDescent="0.25">
      <c r="X989">
        <v>71.5</v>
      </c>
      <c r="Y989" s="7">
        <v>70.527577757777777</v>
      </c>
      <c r="Z989" s="7">
        <v>0.97242224222222262</v>
      </c>
      <c r="AA989" s="7">
        <v>0.97483633152675964</v>
      </c>
      <c r="AB989" s="7">
        <v>2.4764047322204915E-3</v>
      </c>
      <c r="AC989" s="7">
        <v>0.27076665953232137</v>
      </c>
      <c r="AD989" s="7">
        <v>9.5793319105658441E-6</v>
      </c>
      <c r="AE989" s="7">
        <v>0.22222871718700732</v>
      </c>
      <c r="AF989" s="7">
        <v>0.24187537502527445</v>
      </c>
      <c r="AG989" s="7">
        <v>0.52035243780760876</v>
      </c>
      <c r="AH989" s="7">
        <v>0.97483633152675586</v>
      </c>
    </row>
    <row r="990" spans="24:34" x14ac:dyDescent="0.25">
      <c r="X990">
        <v>71.5</v>
      </c>
      <c r="Y990" s="7">
        <v>70.086889649941526</v>
      </c>
      <c r="Z990" s="7">
        <v>1.4131103500584743</v>
      </c>
      <c r="AA990" s="7">
        <v>1.4161354615947914</v>
      </c>
      <c r="AB990" s="7">
        <v>2.1361738466146724E-3</v>
      </c>
      <c r="AC990" s="7">
        <v>0.39340722313104948</v>
      </c>
      <c r="AD990" s="7">
        <v>1.7437987921585324E-5</v>
      </c>
      <c r="AE990" s="7">
        <v>0.22222871718700732</v>
      </c>
      <c r="AF990" s="7">
        <v>0.24204036798190057</v>
      </c>
      <c r="AG990" s="7">
        <v>0.62722182928454384</v>
      </c>
      <c r="AH990" s="7">
        <v>1.4161354615947968</v>
      </c>
    </row>
    <row r="991" spans="24:34" x14ac:dyDescent="0.25">
      <c r="X991">
        <v>71.5</v>
      </c>
      <c r="Y991" s="7">
        <v>69.648556552748801</v>
      </c>
      <c r="Z991" s="7">
        <v>1.8514434472511994</v>
      </c>
      <c r="AA991" s="7">
        <v>1.8562099132803382</v>
      </c>
      <c r="AB991" s="7">
        <v>2.5678486010850209E-3</v>
      </c>
      <c r="AC991" s="7">
        <v>0.51554984559592132</v>
      </c>
      <c r="AD991" s="7">
        <v>3.6014200034890952E-5</v>
      </c>
      <c r="AE991" s="7">
        <v>0.22222871718700732</v>
      </c>
      <c r="AF991" s="7">
        <v>0.24371102277128309</v>
      </c>
      <c r="AG991" s="7">
        <v>0.71801799810027134</v>
      </c>
      <c r="AH991" s="7">
        <v>1.8562099132803365</v>
      </c>
    </row>
    <row r="992" spans="24:34" x14ac:dyDescent="0.25">
      <c r="X992">
        <v>71</v>
      </c>
      <c r="Y992" s="7">
        <v>69.486986629111684</v>
      </c>
      <c r="Z992" s="7">
        <v>1.5130133708883164</v>
      </c>
      <c r="AA992" s="7">
        <v>1.5165380006754816</v>
      </c>
      <c r="AB992" s="7">
        <v>2.3241288946274021E-3</v>
      </c>
      <c r="AC992" s="7">
        <v>0.42125970892859588</v>
      </c>
      <c r="AD992" s="7">
        <v>2.175790052674073E-5</v>
      </c>
      <c r="AE992" s="7">
        <v>0.22222871718700732</v>
      </c>
      <c r="AF992" s="7">
        <v>0.24386279073766257</v>
      </c>
      <c r="AG992" s="7">
        <v>0.64904522872338866</v>
      </c>
      <c r="AH992" s="7">
        <v>1.5165380006754867</v>
      </c>
    </row>
    <row r="993" spans="24:34" x14ac:dyDescent="0.25">
      <c r="X993">
        <v>76.599999999999994</v>
      </c>
      <c r="Y993" s="7">
        <v>74.235426910011626</v>
      </c>
      <c r="Z993" s="7">
        <v>2.3645730899883688</v>
      </c>
      <c r="AA993" s="7">
        <v>2.3703464412103159</v>
      </c>
      <c r="AB993" s="7">
        <v>2.4356571349972616E-3</v>
      </c>
      <c r="AC993" s="7">
        <v>0.65839144019968798</v>
      </c>
      <c r="AD993" s="7">
        <v>5.5704462338371649E-5</v>
      </c>
      <c r="AE993" s="7">
        <v>0.22222871718700732</v>
      </c>
      <c r="AF993" s="7">
        <v>0.24655661623815697</v>
      </c>
      <c r="AG993" s="7">
        <v>0.81141323639665131</v>
      </c>
      <c r="AH993" s="7">
        <v>2.3703464412103181</v>
      </c>
    </row>
    <row r="994" spans="24:34" x14ac:dyDescent="0.25">
      <c r="X994">
        <v>76.599999999999994</v>
      </c>
      <c r="Y994" s="7">
        <v>75.738644516816038</v>
      </c>
      <c r="Z994" s="7">
        <v>0.86135548318395649</v>
      </c>
      <c r="AA994" s="7">
        <v>0.86621385686167685</v>
      </c>
      <c r="AB994" s="7">
        <v>5.6087461996128683E-3</v>
      </c>
      <c r="AC994" s="7">
        <v>0.24021806622921071</v>
      </c>
      <c r="AD994" s="7">
        <v>1.7130349536239728E-5</v>
      </c>
      <c r="AE994" s="7">
        <v>0.22222871718700732</v>
      </c>
      <c r="AF994" s="7">
        <v>0.24768611881907873</v>
      </c>
      <c r="AG994" s="7">
        <v>0.49012046093711564</v>
      </c>
      <c r="AH994" s="7">
        <v>0.8662138568616814</v>
      </c>
    </row>
    <row r="995" spans="24:34" x14ac:dyDescent="0.25">
      <c r="X995">
        <v>76.3</v>
      </c>
      <c r="Y995" s="7">
        <v>73.957864342981267</v>
      </c>
      <c r="Z995" s="7">
        <v>2.3421356570187299</v>
      </c>
      <c r="AA995" s="7">
        <v>2.349049505192994</v>
      </c>
      <c r="AB995" s="7">
        <v>2.9432534984816482E-3</v>
      </c>
      <c r="AC995" s="7">
        <v>0.65230994453938074</v>
      </c>
      <c r="AD995" s="7">
        <v>6.6109243942475391E-5</v>
      </c>
      <c r="AE995" s="7">
        <v>0.22222871718700732</v>
      </c>
      <c r="AF995" s="7">
        <v>0.24917353612136273</v>
      </c>
      <c r="AG995" s="7">
        <v>0.80765707112572271</v>
      </c>
      <c r="AH995" s="7">
        <v>2.3490495051929958</v>
      </c>
    </row>
    <row r="996" spans="24:34" x14ac:dyDescent="0.25">
      <c r="X996">
        <v>76.099999999999994</v>
      </c>
      <c r="Y996" s="7">
        <v>72.487775326578685</v>
      </c>
      <c r="Z996" s="7">
        <v>3.6122246734213093</v>
      </c>
      <c r="AA996" s="7">
        <v>3.6363130828208341</v>
      </c>
      <c r="AB996" s="7">
        <v>6.6244046788287601E-3</v>
      </c>
      <c r="AC996" s="7">
        <v>1.0079057049132947</v>
      </c>
      <c r="AD996" s="7">
        <v>3.5654928901430788E-4</v>
      </c>
      <c r="AE996" s="7">
        <v>0.22222871718700732</v>
      </c>
      <c r="AF996" s="7">
        <v>0.25076781945960636</v>
      </c>
      <c r="AG996" s="7">
        <v>1.0039450706653699</v>
      </c>
      <c r="AH996" s="7">
        <v>3.6363130828208337</v>
      </c>
    </row>
    <row r="997" spans="24:34" x14ac:dyDescent="0.25">
      <c r="X997">
        <v>75.599999999999994</v>
      </c>
      <c r="Y997" s="7">
        <v>72.152740412511449</v>
      </c>
      <c r="Z997" s="7">
        <v>3.4472595874885457</v>
      </c>
      <c r="AA997" s="7">
        <v>3.4779661055308964</v>
      </c>
      <c r="AB997" s="7">
        <v>8.8288721369428596E-3</v>
      </c>
      <c r="AC997" s="7">
        <v>0.9629451685138174</v>
      </c>
      <c r="AD997" s="7">
        <v>4.3471647588460167E-4</v>
      </c>
      <c r="AE997" s="7">
        <v>0.22222871718700732</v>
      </c>
      <c r="AF997" s="7">
        <v>0.25990259272073329</v>
      </c>
      <c r="AG997" s="7">
        <v>0.98129769617268403</v>
      </c>
      <c r="AH997" s="7">
        <v>3.477966105530899</v>
      </c>
    </row>
    <row r="998" spans="24:34" x14ac:dyDescent="0.25">
      <c r="X998">
        <v>75.7</v>
      </c>
      <c r="Y998" s="7">
        <v>75.80711310784281</v>
      </c>
      <c r="Z998" s="7">
        <v>-0.1071131078428067</v>
      </c>
      <c r="AA998" s="7">
        <v>-0.10744345206845196</v>
      </c>
      <c r="AB998" s="7">
        <v>3.0745868573528474E-3</v>
      </c>
      <c r="AC998" s="7">
        <v>-2.983411631973493E-2</v>
      </c>
      <c r="AD998" s="7">
        <v>1.4447638145985557E-7</v>
      </c>
      <c r="AE998" s="7">
        <v>0.22222871718700732</v>
      </c>
      <c r="AF998" s="7">
        <v>0.2611706342620036</v>
      </c>
      <c r="AG998" s="7">
        <v>0.1727255520174561</v>
      </c>
      <c r="AH998" s="7">
        <v>-0.10744345206844495</v>
      </c>
    </row>
    <row r="999" spans="24:34" x14ac:dyDescent="0.25">
      <c r="X999">
        <v>75.599999999999994</v>
      </c>
      <c r="Y999" s="7">
        <v>73.436977210678805</v>
      </c>
      <c r="Z999" s="7">
        <v>2.1630227893211895</v>
      </c>
      <c r="AA999" s="7">
        <v>2.1754826275713697</v>
      </c>
      <c r="AB999" s="7">
        <v>5.7273903695066299E-3</v>
      </c>
      <c r="AC999" s="7">
        <v>0.60326794456211508</v>
      </c>
      <c r="AD999" s="7">
        <v>1.1033624673188833E-4</v>
      </c>
      <c r="AE999" s="7">
        <v>0.22222871718700732</v>
      </c>
      <c r="AF999" s="7">
        <v>0.26246976693272051</v>
      </c>
      <c r="AG999" s="7">
        <v>0.77670325386347849</v>
      </c>
      <c r="AH999" s="7">
        <v>2.175482627571371</v>
      </c>
    </row>
    <row r="1000" spans="24:34" x14ac:dyDescent="0.25">
      <c r="X1000">
        <v>76</v>
      </c>
      <c r="Y1000" s="7">
        <v>73.160190717989707</v>
      </c>
      <c r="Z1000" s="7">
        <v>2.8398092820102931</v>
      </c>
      <c r="AA1000" s="7">
        <v>2.8526245230399496</v>
      </c>
      <c r="AB1000" s="7">
        <v>4.4924387791475794E-3</v>
      </c>
      <c r="AC1000" s="7">
        <v>0.79153256036126707</v>
      </c>
      <c r="AD1000" s="7">
        <v>1.4880638720169743E-4</v>
      </c>
      <c r="AE1000" s="7">
        <v>0.22222871718700732</v>
      </c>
      <c r="AF1000" s="7">
        <v>0.26288917614907226</v>
      </c>
      <c r="AG1000" s="7">
        <v>0.8896811565731102</v>
      </c>
      <c r="AH1000" s="7">
        <v>2.8526245230399452</v>
      </c>
    </row>
    <row r="1001" spans="24:34" x14ac:dyDescent="0.25">
      <c r="X1001">
        <v>75.8</v>
      </c>
      <c r="Y1001" s="7">
        <v>73.502972977918191</v>
      </c>
      <c r="Z1001" s="7">
        <v>2.2970270220818065</v>
      </c>
      <c r="AA1001" s="7">
        <v>2.3032650219039112</v>
      </c>
      <c r="AB1001" s="7">
        <v>2.7083291600301521E-3</v>
      </c>
      <c r="AC1001" s="7">
        <v>0.6396713505127426</v>
      </c>
      <c r="AD1001" s="7">
        <v>5.848432110854676E-5</v>
      </c>
      <c r="AE1001" s="7">
        <v>0.22222871718700732</v>
      </c>
      <c r="AF1001" s="7">
        <v>0.26327111085423499</v>
      </c>
      <c r="AG1001" s="7">
        <v>0.79979456769394386</v>
      </c>
      <c r="AH1001" s="7">
        <v>2.3032650219039064</v>
      </c>
    </row>
    <row r="1002" spans="24:34" x14ac:dyDescent="0.25">
      <c r="X1002">
        <v>75.3</v>
      </c>
      <c r="Y1002" s="7">
        <v>73.505902488547733</v>
      </c>
      <c r="Z1002" s="7">
        <v>1.7940975114522644</v>
      </c>
      <c r="AA1002" s="7">
        <v>1.798543002321793</v>
      </c>
      <c r="AB1002" s="7">
        <v>2.4717178648431069E-3</v>
      </c>
      <c r="AC1002" s="7">
        <v>0.49955731958735411</v>
      </c>
      <c r="AD1002" s="7">
        <v>3.2545483753558778E-5</v>
      </c>
      <c r="AE1002" s="7">
        <v>0.22222871718700732</v>
      </c>
      <c r="AF1002" s="7">
        <v>0.26394486368527231</v>
      </c>
      <c r="AG1002" s="7">
        <v>0.70679368954975408</v>
      </c>
      <c r="AH1002" s="7">
        <v>1.7985430023217917</v>
      </c>
    </row>
    <row r="1003" spans="24:34" x14ac:dyDescent="0.25">
      <c r="X1003">
        <v>75.400000000000006</v>
      </c>
      <c r="Y1003" s="7">
        <v>73.288987167405594</v>
      </c>
      <c r="Z1003" s="7">
        <v>2.1110128325944117</v>
      </c>
      <c r="AA1003" s="7">
        <v>2.1162276728476712</v>
      </c>
      <c r="AB1003" s="7">
        <v>2.4642151315619251E-3</v>
      </c>
      <c r="AC1003" s="7">
        <v>0.58779856706097078</v>
      </c>
      <c r="AD1003" s="7">
        <v>4.4921430832511559E-5</v>
      </c>
      <c r="AE1003" s="7">
        <v>0.22222871718700732</v>
      </c>
      <c r="AF1003" s="7">
        <v>0.26412825135833917</v>
      </c>
      <c r="AG1003" s="7">
        <v>0.7666802247749519</v>
      </c>
      <c r="AH1003" s="7">
        <v>2.116227672847673</v>
      </c>
    </row>
    <row r="1004" spans="24:34" x14ac:dyDescent="0.25">
      <c r="X1004">
        <v>75</v>
      </c>
      <c r="Y1004" s="7">
        <v>72.912206960314521</v>
      </c>
      <c r="Z1004" s="7">
        <v>2.0877930396854794</v>
      </c>
      <c r="AA1004" s="7">
        <v>2.0934036284960058</v>
      </c>
      <c r="AB1004" s="7">
        <v>2.6801275846439192E-3</v>
      </c>
      <c r="AC1004" s="7">
        <v>0.58139608201669379</v>
      </c>
      <c r="AD1004" s="7">
        <v>4.7809213188676587E-5</v>
      </c>
      <c r="AE1004" s="7">
        <v>0.22222871718700732</v>
      </c>
      <c r="AF1004" s="7">
        <v>0.26612620121471331</v>
      </c>
      <c r="AG1004" s="7">
        <v>0.76249333244081141</v>
      </c>
      <c r="AH1004" s="7">
        <v>2.0934036284960049</v>
      </c>
    </row>
    <row r="1005" spans="24:34" x14ac:dyDescent="0.25">
      <c r="X1005">
        <v>75</v>
      </c>
      <c r="Y1005" s="7">
        <v>72.211938265438846</v>
      </c>
      <c r="Z1005" s="7">
        <v>2.788061734561154</v>
      </c>
      <c r="AA1005" s="7">
        <v>2.7968475586398682</v>
      </c>
      <c r="AB1005" s="7">
        <v>3.1413310502305305E-3</v>
      </c>
      <c r="AC1005" s="7">
        <v>0.77658229082408514</v>
      </c>
      <c r="AD1005" s="7">
        <v>1.0002336971330487E-4</v>
      </c>
      <c r="AE1005" s="7">
        <v>0.22222871718700732</v>
      </c>
      <c r="AF1005" s="7">
        <v>0.26660186681560738</v>
      </c>
      <c r="AG1005" s="7">
        <v>0.88123906564795751</v>
      </c>
      <c r="AH1005" s="7">
        <v>2.7968475586398709</v>
      </c>
    </row>
    <row r="1006" spans="24:34" x14ac:dyDescent="0.25">
      <c r="X1006">
        <v>75</v>
      </c>
      <c r="Y1006" s="7">
        <v>72.138497209141576</v>
      </c>
      <c r="Z1006" s="7">
        <v>2.8615027908584239</v>
      </c>
      <c r="AA1006" s="7">
        <v>2.8705283642912462</v>
      </c>
      <c r="AB1006" s="7">
        <v>3.1442202575303092E-3</v>
      </c>
      <c r="AC1006" s="7">
        <v>0.79703960112791605</v>
      </c>
      <c r="AD1006" s="7">
        <v>1.0545977227224153E-4</v>
      </c>
      <c r="AE1006" s="7">
        <v>0.22222871718700732</v>
      </c>
      <c r="AF1006" s="7">
        <v>0.27076665953232137</v>
      </c>
      <c r="AG1006" s="7">
        <v>0.89277074387992583</v>
      </c>
      <c r="AH1006" s="7">
        <v>2.870528364291244</v>
      </c>
    </row>
    <row r="1007" spans="24:34" x14ac:dyDescent="0.25">
      <c r="X1007">
        <v>74.8</v>
      </c>
      <c r="Y1007" s="7">
        <v>71.777964475284151</v>
      </c>
      <c r="Z1007" s="7">
        <v>3.0220355247158466</v>
      </c>
      <c r="AA1007" s="7">
        <v>3.0318792167773694</v>
      </c>
      <c r="AB1007" s="7">
        <v>3.2467296213679313E-3</v>
      </c>
      <c r="AC1007" s="7">
        <v>0.84179748210931327</v>
      </c>
      <c r="AD1007" s="7">
        <v>1.2148428385227414E-4</v>
      </c>
      <c r="AE1007" s="7">
        <v>0.22222871718700732</v>
      </c>
      <c r="AF1007" s="7">
        <v>0.27174179034097418</v>
      </c>
      <c r="AG1007" s="7">
        <v>0.91749522184549459</v>
      </c>
      <c r="AH1007" s="7">
        <v>3.0318792167773676</v>
      </c>
    </row>
    <row r="1008" spans="24:34" x14ac:dyDescent="0.25">
      <c r="X1008">
        <v>68.400000000000006</v>
      </c>
      <c r="Y1008" s="7">
        <v>73.396717121853129</v>
      </c>
      <c r="Z1008" s="7">
        <v>-4.9967171218531234</v>
      </c>
      <c r="AA1008" s="7">
        <v>-5.0275492997113531</v>
      </c>
      <c r="AB1008" s="7">
        <v>6.1326455535693492E-3</v>
      </c>
      <c r="AC1008" s="7">
        <v>-1.3938705505807882</v>
      </c>
      <c r="AD1008" s="7">
        <v>6.3097292357714688E-4</v>
      </c>
      <c r="AE1008" s="7">
        <v>0.27870266916975811</v>
      </c>
      <c r="AF1008" s="7">
        <v>0.27228958714967955</v>
      </c>
      <c r="AG1008" s="7">
        <v>1.1806229502177179</v>
      </c>
      <c r="AH1008" s="7">
        <v>-5.0275492997113487</v>
      </c>
    </row>
    <row r="1009" spans="24:34" x14ac:dyDescent="0.25">
      <c r="X1009">
        <v>68.099999999999994</v>
      </c>
      <c r="Y1009" s="7">
        <v>71.573923425183395</v>
      </c>
      <c r="Z1009" s="7">
        <v>-3.4739234251834006</v>
      </c>
      <c r="AA1009" s="7">
        <v>-3.5135017407961016</v>
      </c>
      <c r="AB1009" s="7">
        <v>1.1264635264910406E-2</v>
      </c>
      <c r="AC1009" s="7">
        <v>-0.97158790302081488</v>
      </c>
      <c r="AD1009" s="7">
        <v>5.660407048026021E-4</v>
      </c>
      <c r="AE1009" s="7">
        <v>0.27870266916975811</v>
      </c>
      <c r="AF1009" s="7">
        <v>0.27265135751289077</v>
      </c>
      <c r="AG1009" s="7">
        <v>0.98569158615705699</v>
      </c>
      <c r="AH1009" s="7">
        <v>-3.5135017407960962</v>
      </c>
    </row>
    <row r="1010" spans="24:34" x14ac:dyDescent="0.25">
      <c r="X1010">
        <v>67.8</v>
      </c>
      <c r="Y1010" s="7">
        <v>72.844755391414694</v>
      </c>
      <c r="Z1010" s="7">
        <v>-5.0447553914146965</v>
      </c>
      <c r="AA1010" s="7">
        <v>-5.0770872523741843</v>
      </c>
      <c r="AB1010" s="7">
        <v>6.3681909237170726E-3</v>
      </c>
      <c r="AC1010" s="7">
        <v>-1.4074379653898692</v>
      </c>
      <c r="AD1010" s="7">
        <v>6.6818313855255803E-4</v>
      </c>
      <c r="AE1010" s="7">
        <v>0.27870266916975811</v>
      </c>
      <c r="AF1010" s="7">
        <v>0.27308020860932158</v>
      </c>
      <c r="AG1010" s="7">
        <v>1.1863549070113333</v>
      </c>
      <c r="AH1010" s="7">
        <v>-5.0770872523741852</v>
      </c>
    </row>
    <row r="1011" spans="24:34" x14ac:dyDescent="0.25">
      <c r="X1011">
        <v>67.3</v>
      </c>
      <c r="Y1011" s="7">
        <v>72.552710162835339</v>
      </c>
      <c r="Z1011" s="7">
        <v>-5.2527101628353421</v>
      </c>
      <c r="AA1011" s="7">
        <v>-5.285248425529872</v>
      </c>
      <c r="AB1011" s="7">
        <v>6.1564301381469037E-3</v>
      </c>
      <c r="AC1011" s="7">
        <v>-1.4652992029737115</v>
      </c>
      <c r="AD1011" s="7">
        <v>7.0001919555928922E-4</v>
      </c>
      <c r="AE1011" s="7">
        <v>0.27870266916975811</v>
      </c>
      <c r="AF1011" s="7">
        <v>0.27633478946614154</v>
      </c>
      <c r="AG1011" s="7">
        <v>1.2104954369900416</v>
      </c>
      <c r="AH1011" s="7">
        <v>-5.2852484255298675</v>
      </c>
    </row>
    <row r="1012" spans="24:34" x14ac:dyDescent="0.25">
      <c r="X1012">
        <v>66.3</v>
      </c>
      <c r="Y1012" s="7">
        <v>75.239928174807432</v>
      </c>
      <c r="Z1012" s="7">
        <v>-8.9399281748074344</v>
      </c>
      <c r="AA1012" s="7">
        <v>-8.9675969623226734</v>
      </c>
      <c r="AB1012" s="7">
        <v>3.0854182710813817E-3</v>
      </c>
      <c r="AC1012" s="7">
        <v>-2.4900435749168026</v>
      </c>
      <c r="AD1012" s="7">
        <v>1.00998841426884E-3</v>
      </c>
      <c r="AE1012" s="7">
        <v>0.27870266916975811</v>
      </c>
      <c r="AF1012" s="7">
        <v>0.27681685984087206</v>
      </c>
      <c r="AG1012" s="7">
        <v>1.5779871909862901</v>
      </c>
      <c r="AH1012" s="7">
        <v>-8.9675969623226788</v>
      </c>
    </row>
    <row r="1013" spans="24:34" x14ac:dyDescent="0.25">
      <c r="X1013">
        <v>66.900000000000006</v>
      </c>
      <c r="Y1013" s="7">
        <v>71.304329770446586</v>
      </c>
      <c r="Z1013" s="7">
        <v>-4.40432977044658</v>
      </c>
      <c r="AA1013" s="7">
        <v>-4.4151661768448207</v>
      </c>
      <c r="AB1013" s="7">
        <v>2.4543598053171E-3</v>
      </c>
      <c r="AC1013" s="7">
        <v>-1.2263525353885127</v>
      </c>
      <c r="AD1013" s="7">
        <v>1.9475226653230712E-4</v>
      </c>
      <c r="AE1013" s="7">
        <v>0.27870266916975811</v>
      </c>
      <c r="AF1013" s="7">
        <v>0.27751259946075502</v>
      </c>
      <c r="AG1013" s="7">
        <v>1.1074080257016889</v>
      </c>
      <c r="AH1013" s="7">
        <v>-4.4151661768448234</v>
      </c>
    </row>
    <row r="1014" spans="24:34" x14ac:dyDescent="0.25">
      <c r="X1014">
        <v>67.400000000000006</v>
      </c>
      <c r="Y1014" s="7">
        <v>71.132003609483505</v>
      </c>
      <c r="Z1014" s="7">
        <v>-3.732003609483499</v>
      </c>
      <c r="AA1014" s="7">
        <v>-3.7397068744560045</v>
      </c>
      <c r="AB1014" s="7">
        <v>2.0598579597571791E-3</v>
      </c>
      <c r="AC1014" s="7">
        <v>-1.038942950608672</v>
      </c>
      <c r="AD1014" s="7">
        <v>1.172634269470336E-4</v>
      </c>
      <c r="AE1014" s="7">
        <v>0.27870266916975811</v>
      </c>
      <c r="AF1014" s="7">
        <v>0.27783710153231433</v>
      </c>
      <c r="AG1014" s="7">
        <v>1.0192855098590738</v>
      </c>
      <c r="AH1014" s="7">
        <v>-3.7397068744560058</v>
      </c>
    </row>
    <row r="1015" spans="24:34" x14ac:dyDescent="0.25">
      <c r="X1015">
        <v>65.900000000000006</v>
      </c>
      <c r="Y1015" s="7">
        <v>73.992212666727056</v>
      </c>
      <c r="Z1015" s="7">
        <v>-8.0922126667270504</v>
      </c>
      <c r="AA1015" s="7">
        <v>-8.1122211151149628</v>
      </c>
      <c r="AB1015" s="7">
        <v>2.4664574724962249E-3</v>
      </c>
      <c r="AC1015" s="7">
        <v>-2.2532294842288416</v>
      </c>
      <c r="AD1015" s="7">
        <v>6.6069858039211917E-4</v>
      </c>
      <c r="AE1015" s="7">
        <v>0.27870266916975811</v>
      </c>
      <c r="AF1015" s="7">
        <v>0.27954870516255803</v>
      </c>
      <c r="AG1015" s="7">
        <v>1.5010761087396074</v>
      </c>
      <c r="AH1015" s="7">
        <v>-8.1122211151149664</v>
      </c>
    </row>
    <row r="1016" spans="24:34" x14ac:dyDescent="0.25">
      <c r="X1016">
        <v>65</v>
      </c>
      <c r="Y1016" s="7">
        <v>69.461158844506656</v>
      </c>
      <c r="Z1016" s="7">
        <v>-4.4611588445066559</v>
      </c>
      <c r="AA1016" s="7">
        <v>-4.4756991679355735</v>
      </c>
      <c r="AB1016" s="7">
        <v>3.2487267091324025E-3</v>
      </c>
      <c r="AC1016" s="7">
        <v>-1.2426710454016898</v>
      </c>
      <c r="AD1016" s="7">
        <v>2.64901939129313E-4</v>
      </c>
      <c r="AE1016" s="7">
        <v>0.27870266916975811</v>
      </c>
      <c r="AF1016" s="7">
        <v>0.28086447703670564</v>
      </c>
      <c r="AG1016" s="7">
        <v>1.1147515621884949</v>
      </c>
      <c r="AH1016" s="7">
        <v>-4.47569916793557</v>
      </c>
    </row>
    <row r="1017" spans="24:34" x14ac:dyDescent="0.25">
      <c r="X1017">
        <v>64.5</v>
      </c>
      <c r="Y1017" s="7">
        <v>68.570072967397849</v>
      </c>
      <c r="Z1017" s="7">
        <v>-4.0700729673978486</v>
      </c>
      <c r="AA1017" s="7">
        <v>-4.0822920831542575</v>
      </c>
      <c r="AB1017" s="7">
        <v>2.9931997778485839E-3</v>
      </c>
      <c r="AC1017" s="7">
        <v>-1.1335874437125468</v>
      </c>
      <c r="AD1017" s="7">
        <v>2.0304581209068642E-4</v>
      </c>
      <c r="AE1017" s="7">
        <v>0.29295400660571058</v>
      </c>
      <c r="AF1017" s="7">
        <v>0.28220548385565947</v>
      </c>
      <c r="AG1017" s="7">
        <v>1.0647006357246842</v>
      </c>
      <c r="AH1017" s="7">
        <v>-4.0822920831542593</v>
      </c>
    </row>
    <row r="1018" spans="24:34" x14ac:dyDescent="0.25">
      <c r="X1018">
        <v>64</v>
      </c>
      <c r="Y1018" s="7">
        <v>67.739359184821637</v>
      </c>
      <c r="Z1018" s="7">
        <v>-3.7393591848216374</v>
      </c>
      <c r="AA1018" s="7">
        <v>-3.7526019616357331</v>
      </c>
      <c r="AB1018" s="7">
        <v>3.5289585598163209E-3</v>
      </c>
      <c r="AC1018" s="7">
        <v>-1.0417577358150856</v>
      </c>
      <c r="AD1018" s="7">
        <v>2.0228409816505164E-4</v>
      </c>
      <c r="AE1018" s="7">
        <v>0.29295400660571058</v>
      </c>
      <c r="AF1018" s="7">
        <v>0.28317950674949788</v>
      </c>
      <c r="AG1018" s="7">
        <v>1.0206653397735643</v>
      </c>
      <c r="AH1018" s="7">
        <v>-3.7526019616357353</v>
      </c>
    </row>
    <row r="1019" spans="24:34" x14ac:dyDescent="0.25">
      <c r="X1019">
        <v>64</v>
      </c>
      <c r="Y1019" s="7">
        <v>65.99558936701267</v>
      </c>
      <c r="Z1019" s="7">
        <v>-1.9955893670126699</v>
      </c>
      <c r="AA1019" s="7">
        <v>-2.0090611761108192</v>
      </c>
      <c r="AB1019" s="7">
        <v>6.7055245795125847E-3</v>
      </c>
      <c r="AC1019" s="7">
        <v>-0.55684466485067363</v>
      </c>
      <c r="AD1019" s="7">
        <v>1.1017150036616906E-4</v>
      </c>
      <c r="AE1019" s="7">
        <v>0.29295400660571058</v>
      </c>
      <c r="AF1019" s="7">
        <v>0.28479893568098597</v>
      </c>
      <c r="AG1019" s="7">
        <v>0.74622025223835464</v>
      </c>
      <c r="AH1019" s="7">
        <v>-2.0090611761108255</v>
      </c>
    </row>
    <row r="1020" spans="24:34" x14ac:dyDescent="0.25">
      <c r="X1020">
        <v>63.8</v>
      </c>
      <c r="Y1020" s="7">
        <v>66.761806874484165</v>
      </c>
      <c r="Z1020" s="7">
        <v>-2.9618068744841679</v>
      </c>
      <c r="AA1020" s="7">
        <v>-2.971687372191397</v>
      </c>
      <c r="AB1020" s="7">
        <v>3.3248779126928982E-3</v>
      </c>
      <c r="AC1020" s="7">
        <v>-0.82505294640174553</v>
      </c>
      <c r="AD1020" s="7">
        <v>1.1951767141207259E-4</v>
      </c>
      <c r="AE1020" s="7">
        <v>0.29295400660571058</v>
      </c>
      <c r="AF1020" s="7">
        <v>0.28653771491862162</v>
      </c>
      <c r="AG1020" s="7">
        <v>0.90832425179654075</v>
      </c>
      <c r="AH1020" s="7">
        <v>-2.9716873721913952</v>
      </c>
    </row>
    <row r="1021" spans="24:34" x14ac:dyDescent="0.25">
      <c r="X1021">
        <v>63.2</v>
      </c>
      <c r="Y1021" s="7">
        <v>65.705874791739873</v>
      </c>
      <c r="Z1021" s="7">
        <v>-2.5058747917398705</v>
      </c>
      <c r="AA1021" s="7">
        <v>-2.516861285364044</v>
      </c>
      <c r="AB1021" s="7">
        <v>4.3651565893042584E-3</v>
      </c>
      <c r="AC1021" s="7">
        <v>-0.69841123275254702</v>
      </c>
      <c r="AD1021" s="7">
        <v>1.1255597933059241E-4</v>
      </c>
      <c r="AE1021" s="7">
        <v>0.29295400660571058</v>
      </c>
      <c r="AF1021" s="7">
        <v>0.28657156959014146</v>
      </c>
      <c r="AG1021" s="7">
        <v>0.83571001714263726</v>
      </c>
      <c r="AH1021" s="7">
        <v>-2.5168612853640422</v>
      </c>
    </row>
    <row r="1022" spans="24:34" x14ac:dyDescent="0.25">
      <c r="X1022">
        <v>62.8</v>
      </c>
      <c r="Y1022" s="7">
        <v>65.084022034015902</v>
      </c>
      <c r="Z1022" s="7">
        <v>-2.284022034015905</v>
      </c>
      <c r="AA1022" s="7">
        <v>-2.293822494925422</v>
      </c>
      <c r="AB1022" s="7">
        <v>4.272545469931447E-3</v>
      </c>
      <c r="AC1022" s="7">
        <v>-0.63654914642326477</v>
      </c>
      <c r="AD1022" s="7">
        <v>9.1507457918905136E-5</v>
      </c>
      <c r="AE1022" s="7">
        <v>0.29295400660571058</v>
      </c>
      <c r="AF1022" s="7">
        <v>0.2876525062451023</v>
      </c>
      <c r="AG1022" s="7">
        <v>0.79784030132806949</v>
      </c>
      <c r="AH1022" s="7">
        <v>-2.2938224949254256</v>
      </c>
    </row>
    <row r="1023" spans="24:34" x14ac:dyDescent="0.25">
      <c r="X1023">
        <v>75.900000000000006</v>
      </c>
      <c r="Y1023" s="7">
        <v>78.467282354391969</v>
      </c>
      <c r="Z1023" s="7">
        <v>-2.5672823543919634</v>
      </c>
      <c r="AA1023" s="7">
        <v>-2.5818743708167062</v>
      </c>
      <c r="AB1023" s="7">
        <v>5.6517143474080385E-3</v>
      </c>
      <c r="AC1023" s="7">
        <v>-0.71598885620590902</v>
      </c>
      <c r="AD1023" s="7">
        <v>1.5335593878157893E-4</v>
      </c>
      <c r="AE1023" s="7">
        <v>0.29295400660571058</v>
      </c>
      <c r="AF1023" s="7">
        <v>0.29048839910378987</v>
      </c>
      <c r="AG1023" s="7">
        <v>0.84616124716622954</v>
      </c>
      <c r="AH1023" s="7">
        <v>-2.5818743708167133</v>
      </c>
    </row>
    <row r="1024" spans="24:34" x14ac:dyDescent="0.25">
      <c r="X1024">
        <v>75.8</v>
      </c>
      <c r="Y1024" s="7">
        <v>77.058336006292862</v>
      </c>
      <c r="Z1024" s="7">
        <v>-1.2583360062928648</v>
      </c>
      <c r="AA1024" s="7">
        <v>-1.2846647323640781</v>
      </c>
      <c r="AB1024" s="7">
        <v>2.0494628215381949E-2</v>
      </c>
      <c r="AC1024" s="7">
        <v>-0.35358603535200156</v>
      </c>
      <c r="AD1024" s="7">
        <v>1.3767967442624666E-4</v>
      </c>
      <c r="AE1024" s="7">
        <v>0.29295400660571058</v>
      </c>
      <c r="AF1024" s="7">
        <v>0.29174801548511814</v>
      </c>
      <c r="AG1024" s="7">
        <v>0.59463100772832356</v>
      </c>
      <c r="AH1024" s="7">
        <v>-1.2846647323640799</v>
      </c>
    </row>
    <row r="1025" spans="24:34" x14ac:dyDescent="0.25">
      <c r="X1025">
        <v>75.599999999999994</v>
      </c>
      <c r="Y1025" s="7">
        <v>77.19103210005207</v>
      </c>
      <c r="Z1025" s="7">
        <v>-1.5910321000520753</v>
      </c>
      <c r="AA1025" s="7">
        <v>-1.6250111233483295</v>
      </c>
      <c r="AB1025" s="7">
        <v>2.0910025050318207E-2</v>
      </c>
      <c r="AC1025" s="7">
        <v>-0.44716677939776289</v>
      </c>
      <c r="AD1025" s="7">
        <v>2.2475916600069693E-4</v>
      </c>
      <c r="AE1025" s="7">
        <v>0.29295400660571058</v>
      </c>
      <c r="AF1025" s="7">
        <v>0.29586745838430628</v>
      </c>
      <c r="AG1025" s="7">
        <v>0.66870530085962598</v>
      </c>
      <c r="AH1025" s="7">
        <v>-1.6250111233483349</v>
      </c>
    </row>
    <row r="1026" spans="24:34" x14ac:dyDescent="0.25">
      <c r="X1026">
        <v>75.400000000000006</v>
      </c>
      <c r="Y1026" s="7">
        <v>76.405574430147553</v>
      </c>
      <c r="Z1026" s="7">
        <v>-1.0055744301475471</v>
      </c>
      <c r="AA1026" s="7">
        <v>-1.0074475640470979</v>
      </c>
      <c r="AB1026" s="7">
        <v>1.8592867424604982E-3</v>
      </c>
      <c r="AC1026" s="7">
        <v>-0.27991116905418378</v>
      </c>
      <c r="AD1026" s="7">
        <v>7.6814190368145787E-6</v>
      </c>
      <c r="AE1026" s="7">
        <v>0.29295400660571058</v>
      </c>
      <c r="AF1026" s="7">
        <v>0.29586773756144918</v>
      </c>
      <c r="AG1026" s="7">
        <v>0.5290663182004538</v>
      </c>
      <c r="AH1026" s="7">
        <v>-1.0074475640471041</v>
      </c>
    </row>
    <row r="1027" spans="24:34" x14ac:dyDescent="0.25">
      <c r="X1027">
        <v>75.3</v>
      </c>
      <c r="Y1027" s="7">
        <v>76.618953921018829</v>
      </c>
      <c r="Z1027" s="7">
        <v>-1.3189539210188315</v>
      </c>
      <c r="AA1027" s="7">
        <v>-1.3341302063624596</v>
      </c>
      <c r="AB1027" s="7">
        <v>1.1375415436408394E-2</v>
      </c>
      <c r="AC1027" s="7">
        <v>-0.36890607921964497</v>
      </c>
      <c r="AD1027" s="7">
        <v>8.2416446119420585E-5</v>
      </c>
      <c r="AE1027" s="7">
        <v>0.29295400660571058</v>
      </c>
      <c r="AF1027" s="7">
        <v>0.29627185097569553</v>
      </c>
      <c r="AG1027" s="7">
        <v>0.60737639007426436</v>
      </c>
      <c r="AH1027" s="7">
        <v>-1.3341302063624658</v>
      </c>
    </row>
    <row r="1028" spans="24:34" x14ac:dyDescent="0.25">
      <c r="X1028">
        <v>75</v>
      </c>
      <c r="Y1028" s="7">
        <v>75.644320277492852</v>
      </c>
      <c r="Z1028" s="7">
        <v>-0.64432027749285226</v>
      </c>
      <c r="AA1028" s="7">
        <v>-0.64545346905862289</v>
      </c>
      <c r="AB1028" s="7">
        <v>1.7556518325383987E-3</v>
      </c>
      <c r="AC1028" s="7">
        <v>-0.17934334309615141</v>
      </c>
      <c r="AD1028" s="7">
        <v>2.9772716042183505E-6</v>
      </c>
      <c r="AE1028" s="7">
        <v>0.29295400660571058</v>
      </c>
      <c r="AF1028" s="7">
        <v>0.29851624165759549</v>
      </c>
      <c r="AG1028" s="7">
        <v>0.42348948404435194</v>
      </c>
      <c r="AH1028" s="7">
        <v>-0.64545346905862333</v>
      </c>
    </row>
    <row r="1029" spans="24:34" x14ac:dyDescent="0.25">
      <c r="X1029">
        <v>74.599999999999994</v>
      </c>
      <c r="Y1029" s="7">
        <v>75.195382329124811</v>
      </c>
      <c r="Z1029" s="7">
        <v>-0.59538232912481703</v>
      </c>
      <c r="AA1029" s="7">
        <v>-0.59630002826024509</v>
      </c>
      <c r="AB1029" s="7">
        <v>1.5389889182202191E-3</v>
      </c>
      <c r="AC1029" s="7">
        <v>-0.16570372716203502</v>
      </c>
      <c r="AD1029" s="7">
        <v>2.2274878051128832E-6</v>
      </c>
      <c r="AE1029" s="7">
        <v>0.29295400660571058</v>
      </c>
      <c r="AF1029" s="7">
        <v>0.30017707042677355</v>
      </c>
      <c r="AG1029" s="7">
        <v>0.40706722683364599</v>
      </c>
      <c r="AH1029" s="7">
        <v>-0.59630002826024397</v>
      </c>
    </row>
    <row r="1030" spans="24:34" x14ac:dyDescent="0.25">
      <c r="X1030">
        <v>74.2</v>
      </c>
      <c r="Y1030" s="7">
        <v>74.942801037111423</v>
      </c>
      <c r="Z1030" s="7">
        <v>-0.74280103711141976</v>
      </c>
      <c r="AA1030" s="7">
        <v>-0.75086423183756779</v>
      </c>
      <c r="AB1030" s="7">
        <v>1.0738552169962199E-2</v>
      </c>
      <c r="AC1030" s="7">
        <v>-0.20769156118988907</v>
      </c>
      <c r="AD1030" s="7">
        <v>2.4644428279117709E-5</v>
      </c>
      <c r="AE1030" s="7">
        <v>0.29295400660571058</v>
      </c>
      <c r="AF1030" s="7">
        <v>0.30080044904152231</v>
      </c>
      <c r="AG1030" s="7">
        <v>0.45573189617349485</v>
      </c>
      <c r="AH1030" s="7">
        <v>-0.75086423183756612</v>
      </c>
    </row>
    <row r="1031" spans="24:34" x14ac:dyDescent="0.25">
      <c r="X1031">
        <v>73.8</v>
      </c>
      <c r="Y1031" s="7">
        <v>74.53997438863324</v>
      </c>
      <c r="Z1031" s="7">
        <v>-0.73997438863324305</v>
      </c>
      <c r="AA1031" s="7">
        <v>-0.75165443563035694</v>
      </c>
      <c r="AB1031" s="7">
        <v>1.5539118035431582E-2</v>
      </c>
      <c r="AC1031" s="7">
        <v>-0.20740506040012352</v>
      </c>
      <c r="AD1031" s="7">
        <v>3.5736580775864315E-5</v>
      </c>
      <c r="AE1031" s="7">
        <v>0.3152427890443939</v>
      </c>
      <c r="AF1031" s="7">
        <v>0.30324674809400542</v>
      </c>
      <c r="AG1031" s="7">
        <v>0.45541745728520722</v>
      </c>
      <c r="AH1031" s="7">
        <v>-0.75165443563035894</v>
      </c>
    </row>
    <row r="1032" spans="24:34" x14ac:dyDescent="0.25">
      <c r="X1032">
        <v>74.099999999999994</v>
      </c>
      <c r="Y1032" s="7">
        <v>72.50322568249868</v>
      </c>
      <c r="Z1032" s="7">
        <v>1.596774317501314</v>
      </c>
      <c r="AA1032" s="7">
        <v>1.6024418209584894</v>
      </c>
      <c r="AB1032" s="7">
        <v>3.5367920276692145E-3</v>
      </c>
      <c r="AC1032" s="7">
        <v>0.4448512308662485</v>
      </c>
      <c r="AD1032" s="7">
        <v>3.696785457511224E-5</v>
      </c>
      <c r="AE1032" s="7">
        <v>0.3152427890443939</v>
      </c>
      <c r="AF1032" s="7">
        <v>0.30430030748888248</v>
      </c>
      <c r="AG1032" s="7">
        <v>0.66697168670510187</v>
      </c>
      <c r="AH1032" s="7">
        <v>1.6024418209584836</v>
      </c>
    </row>
    <row r="1033" spans="24:34" x14ac:dyDescent="0.25">
      <c r="X1033">
        <v>73.900000000000006</v>
      </c>
      <c r="Y1033" s="7">
        <v>72.365751963661268</v>
      </c>
      <c r="Z1033" s="7">
        <v>1.5342480363387381</v>
      </c>
      <c r="AA1033" s="7">
        <v>1.5396160901055822</v>
      </c>
      <c r="AB1033" s="7">
        <v>3.4866183858020382E-3</v>
      </c>
      <c r="AC1033" s="7">
        <v>0.42742104363541972</v>
      </c>
      <c r="AD1033" s="7">
        <v>3.3641819847985777E-5</v>
      </c>
      <c r="AE1033" s="7">
        <v>0.3152427890443939</v>
      </c>
      <c r="AF1033" s="7">
        <v>0.30991351478266127</v>
      </c>
      <c r="AG1033" s="7">
        <v>0.65377445930184497</v>
      </c>
      <c r="AH1033" s="7">
        <v>1.5396160901055769</v>
      </c>
    </row>
    <row r="1034" spans="24:34" x14ac:dyDescent="0.25">
      <c r="X1034">
        <v>73.599999999999994</v>
      </c>
      <c r="Y1034" s="7">
        <v>71.682362385144884</v>
      </c>
      <c r="Z1034" s="7">
        <v>1.91763761485511</v>
      </c>
      <c r="AA1034" s="7">
        <v>1.9241787258525704</v>
      </c>
      <c r="AB1034" s="7">
        <v>3.3994300579099877E-3</v>
      </c>
      <c r="AC1034" s="7">
        <v>0.53420489850132391</v>
      </c>
      <c r="AD1034" s="7">
        <v>5.1232684191306624E-5</v>
      </c>
      <c r="AE1034" s="7">
        <v>0.3152427890443939</v>
      </c>
      <c r="AF1034" s="7">
        <v>0.31145559066345074</v>
      </c>
      <c r="AG1034" s="7">
        <v>0.73089321963014808</v>
      </c>
      <c r="AH1034" s="7">
        <v>1.9241787258525642</v>
      </c>
    </row>
    <row r="1035" spans="24:34" x14ac:dyDescent="0.25">
      <c r="X1035">
        <v>73.3</v>
      </c>
      <c r="Y1035" s="7">
        <v>72.613225216470383</v>
      </c>
      <c r="Z1035" s="7">
        <v>0.6867747835296143</v>
      </c>
      <c r="AA1035" s="7">
        <v>0.68979618440150148</v>
      </c>
      <c r="AB1035" s="7">
        <v>4.380135669367514E-3</v>
      </c>
      <c r="AC1035" s="7">
        <v>0.19141212997836787</v>
      </c>
      <c r="AD1035" s="7">
        <v>8.4835831440105644E-6</v>
      </c>
      <c r="AE1035" s="7">
        <v>0.3152427890443939</v>
      </c>
      <c r="AF1035" s="7">
        <v>0.31505646546255067</v>
      </c>
      <c r="AG1035" s="7">
        <v>0.43750671992366913</v>
      </c>
      <c r="AH1035" s="7">
        <v>0.68979618440150503</v>
      </c>
    </row>
    <row r="1036" spans="24:34" x14ac:dyDescent="0.25">
      <c r="X1036">
        <v>72.8</v>
      </c>
      <c r="Y1036" s="7">
        <v>72.241423531813183</v>
      </c>
      <c r="Z1036" s="7">
        <v>0.55857646818681417</v>
      </c>
      <c r="AA1036" s="7">
        <v>0.56111423740237854</v>
      </c>
      <c r="AB1036" s="7">
        <v>4.5227318189407471E-3</v>
      </c>
      <c r="AC1036" s="7">
        <v>0.15569291640440952</v>
      </c>
      <c r="AD1036" s="7">
        <v>5.7963365777272963E-6</v>
      </c>
      <c r="AE1036" s="7">
        <v>0.3152427890443939</v>
      </c>
      <c r="AF1036" s="7">
        <v>0.31586300353962027</v>
      </c>
      <c r="AG1036" s="7">
        <v>0.39457941710688549</v>
      </c>
      <c r="AH1036" s="7">
        <v>0.56111423740237454</v>
      </c>
    </row>
    <row r="1037" spans="24:34" x14ac:dyDescent="0.25">
      <c r="X1037">
        <v>72.3</v>
      </c>
      <c r="Y1037" s="7">
        <v>70.154779196781519</v>
      </c>
      <c r="Z1037" s="7">
        <v>2.1452208032184785</v>
      </c>
      <c r="AA1037" s="7">
        <v>2.1526222092468856</v>
      </c>
      <c r="AB1037" s="7">
        <v>3.4383209448551263E-3</v>
      </c>
      <c r="AC1037" s="7">
        <v>0.59761542716390326</v>
      </c>
      <c r="AD1037" s="7">
        <v>6.485332227387257E-5</v>
      </c>
      <c r="AE1037" s="7">
        <v>0.3152427890443939</v>
      </c>
      <c r="AF1037" s="7">
        <v>0.31739916284108016</v>
      </c>
      <c r="AG1037" s="7">
        <v>0.77305590170692262</v>
      </c>
      <c r="AH1037" s="7">
        <v>2.1526222092468923</v>
      </c>
    </row>
    <row r="1038" spans="24:34" x14ac:dyDescent="0.25">
      <c r="X1038">
        <v>71.8</v>
      </c>
      <c r="Y1038" s="7">
        <v>69.75640353367578</v>
      </c>
      <c r="Z1038" s="7">
        <v>2.0435964663242174</v>
      </c>
      <c r="AA1038" s="7">
        <v>2.0507393878723832</v>
      </c>
      <c r="AB1038" s="7">
        <v>3.4830957021649489E-3</v>
      </c>
      <c r="AC1038" s="7">
        <v>0.56931771776715356</v>
      </c>
      <c r="AD1038" s="7">
        <v>5.9626118061306182E-5</v>
      </c>
      <c r="AE1038" s="7">
        <v>0.3152427890443939</v>
      </c>
      <c r="AF1038" s="7">
        <v>0.31787672696243763</v>
      </c>
      <c r="AG1038" s="7">
        <v>0.75453145578375558</v>
      </c>
      <c r="AH1038" s="7">
        <v>2.0507393878723761</v>
      </c>
    </row>
    <row r="1039" spans="24:34" x14ac:dyDescent="0.25">
      <c r="X1039">
        <v>71.400000000000006</v>
      </c>
      <c r="Y1039" s="7">
        <v>67.629802326309573</v>
      </c>
      <c r="Z1039" s="7">
        <v>3.7701976736904328</v>
      </c>
      <c r="AA1039" s="7">
        <v>3.7864251972184917</v>
      </c>
      <c r="AB1039" s="7">
        <v>4.285710844089588E-3</v>
      </c>
      <c r="AC1039" s="7">
        <v>1.050748171923666</v>
      </c>
      <c r="AD1039" s="7">
        <v>2.5011043502937169E-4</v>
      </c>
      <c r="AE1039" s="7">
        <v>0.3152427890443939</v>
      </c>
      <c r="AF1039" s="7">
        <v>0.32295385437503926</v>
      </c>
      <c r="AG1039" s="7">
        <v>1.0250600821042959</v>
      </c>
      <c r="AH1039" s="7">
        <v>3.7864251972184859</v>
      </c>
    </row>
    <row r="1040" spans="24:34" x14ac:dyDescent="0.25">
      <c r="X1040">
        <v>71</v>
      </c>
      <c r="Y1040" s="7">
        <v>69.093129611226459</v>
      </c>
      <c r="Z1040" s="7">
        <v>1.906870388773541</v>
      </c>
      <c r="AA1040" s="7">
        <v>1.9129528121901558</v>
      </c>
      <c r="AB1040" s="7">
        <v>3.1795992968842481E-3</v>
      </c>
      <c r="AC1040" s="7">
        <v>0.5311468469932854</v>
      </c>
      <c r="AD1040" s="7">
        <v>4.7362115138275411E-5</v>
      </c>
      <c r="AE1040" s="7">
        <v>0.3152427890443939</v>
      </c>
      <c r="AF1040" s="7">
        <v>0.3231912688570156</v>
      </c>
      <c r="AG1040" s="7">
        <v>0.72879822104152081</v>
      </c>
      <c r="AH1040" s="7">
        <v>1.9129528121901536</v>
      </c>
    </row>
    <row r="1041" spans="24:34" x14ac:dyDescent="0.25">
      <c r="X1041">
        <v>77</v>
      </c>
      <c r="Y1041" s="7">
        <v>68.686061722169114</v>
      </c>
      <c r="Z1041" s="7">
        <v>8.3139382778308857</v>
      </c>
      <c r="AA1041" s="7">
        <v>8.3417431954736401</v>
      </c>
      <c r="AB1041" s="7">
        <v>3.3332262803109393E-3</v>
      </c>
      <c r="AC1041" s="7">
        <v>2.3159740966498559</v>
      </c>
      <c r="AD1041" s="7">
        <v>9.4412307322681778E-4</v>
      </c>
      <c r="AE1041" s="7">
        <v>0.3152427890443939</v>
      </c>
      <c r="AF1041" s="7">
        <v>0.32391423455207319</v>
      </c>
      <c r="AG1041" s="7">
        <v>1.521832479824851</v>
      </c>
      <c r="AH1041" s="7">
        <v>8.3417431954736436</v>
      </c>
    </row>
    <row r="1042" spans="24:34" x14ac:dyDescent="0.25">
      <c r="X1042">
        <v>72</v>
      </c>
      <c r="Y1042" s="7">
        <v>68.284484417198968</v>
      </c>
      <c r="Z1042" s="7">
        <v>3.7155155828010322</v>
      </c>
      <c r="AA1042" s="7">
        <v>3.728606556584765</v>
      </c>
      <c r="AB1042" s="7">
        <v>3.5109560596082732E-3</v>
      </c>
      <c r="AC1042" s="7">
        <v>1.0351057349289861</v>
      </c>
      <c r="AD1042" s="7">
        <v>1.9868665335870297E-4</v>
      </c>
      <c r="AE1042" s="7">
        <v>0.33286538375086522</v>
      </c>
      <c r="AF1042" s="7">
        <v>0.32580295423837996</v>
      </c>
      <c r="AG1042" s="7">
        <v>1.0174014620242031</v>
      </c>
      <c r="AH1042" s="7">
        <v>3.7286065565847686</v>
      </c>
    </row>
    <row r="1043" spans="24:34" x14ac:dyDescent="0.25">
      <c r="X1043">
        <v>69.900000000000006</v>
      </c>
      <c r="Y1043" s="7">
        <v>68.130979547505632</v>
      </c>
      <c r="Z1043" s="7">
        <v>1.7690204524943738</v>
      </c>
      <c r="AA1043" s="7">
        <v>1.7925031606725241</v>
      </c>
      <c r="AB1043" s="7">
        <v>1.3100511448658984E-2</v>
      </c>
      <c r="AC1043" s="7">
        <v>0.49522012317682129</v>
      </c>
      <c r="AD1043" s="7">
        <v>1.7133981507311971E-4</v>
      </c>
      <c r="AE1043" s="7">
        <v>0.33286538375086522</v>
      </c>
      <c r="AF1043" s="7">
        <v>0.32636121625227843</v>
      </c>
      <c r="AG1043" s="7">
        <v>0.703718781315961</v>
      </c>
      <c r="AH1043" s="7">
        <v>1.7925031606725215</v>
      </c>
    </row>
    <row r="1044" spans="24:34" x14ac:dyDescent="0.25">
      <c r="X1044">
        <v>69.5</v>
      </c>
      <c r="Y1044" s="7">
        <v>69.431668158883951</v>
      </c>
      <c r="Z1044" s="7">
        <v>6.8331841116048508E-2</v>
      </c>
      <c r="AA1044" s="7">
        <v>6.8715640569436687E-2</v>
      </c>
      <c r="AB1044" s="7">
        <v>5.5853289034228657E-3</v>
      </c>
      <c r="AC1044" s="7">
        <v>1.9056417219724751E-2</v>
      </c>
      <c r="AD1044" s="7">
        <v>1.0735199850203233E-7</v>
      </c>
      <c r="AE1044" s="7">
        <v>0.33286538375086522</v>
      </c>
      <c r="AF1044" s="7">
        <v>0.33139269506843533</v>
      </c>
      <c r="AG1044" s="7">
        <v>0.1380449825952568</v>
      </c>
      <c r="AH1044" s="7">
        <v>6.8715640569438213E-2</v>
      </c>
    </row>
    <row r="1045" spans="24:34" x14ac:dyDescent="0.25">
      <c r="X1045">
        <v>69</v>
      </c>
      <c r="Y1045" s="7">
        <v>66.72635825439167</v>
      </c>
      <c r="Z1045" s="7">
        <v>2.2736417456083302</v>
      </c>
      <c r="AA1045" s="7">
        <v>2.2832829954136145</v>
      </c>
      <c r="AB1045" s="7">
        <v>4.2225382594480165E-3</v>
      </c>
      <c r="AC1045" s="7">
        <v>0.63364028439445497</v>
      </c>
      <c r="AD1045" s="7">
        <v>8.9607272950218686E-5</v>
      </c>
      <c r="AE1045" s="7">
        <v>0.33286538375086522</v>
      </c>
      <c r="AF1045" s="7">
        <v>0.33144321073999938</v>
      </c>
      <c r="AG1045" s="7">
        <v>0.79601525387046135</v>
      </c>
      <c r="AH1045" s="7">
        <v>2.2832829954136113</v>
      </c>
    </row>
    <row r="1046" spans="24:34" x14ac:dyDescent="0.25">
      <c r="X1046">
        <v>68.599999999999994</v>
      </c>
      <c r="Y1046" s="7">
        <v>68.611331304888211</v>
      </c>
      <c r="Z1046" s="7">
        <v>-1.1331304888216209E-2</v>
      </c>
      <c r="AA1046" s="7">
        <v>-1.1445779131889822E-2</v>
      </c>
      <c r="AB1046" s="7">
        <v>1.0001437416464851E-2</v>
      </c>
      <c r="AC1046" s="7">
        <v>-3.1671201173950293E-3</v>
      </c>
      <c r="AD1046" s="7">
        <v>5.3333898065421291E-9</v>
      </c>
      <c r="AE1046" s="7">
        <v>0.33286538375086522</v>
      </c>
      <c r="AF1046" s="7">
        <v>0.33731143528824886</v>
      </c>
      <c r="AG1046" s="7">
        <v>5.6277172258341383E-2</v>
      </c>
      <c r="AH1046" s="7">
        <v>-1.1445779131886451E-2</v>
      </c>
    </row>
    <row r="1047" spans="24:34" x14ac:dyDescent="0.25">
      <c r="X1047">
        <v>56.7</v>
      </c>
      <c r="Y1047" s="7">
        <v>59.372606572596908</v>
      </c>
      <c r="Z1047" s="7">
        <v>-2.672606572596905</v>
      </c>
      <c r="AA1047" s="7">
        <v>-2.6862083224948634</v>
      </c>
      <c r="AB1047" s="7">
        <v>5.0635499056633426E-3</v>
      </c>
      <c r="AC1047" s="7">
        <v>-0.74514236004582435</v>
      </c>
      <c r="AD1047" s="7">
        <v>1.4872523297273499E-4</v>
      </c>
      <c r="AE1047" s="7">
        <v>0.33286538375086522</v>
      </c>
      <c r="AF1047" s="7">
        <v>0.33769492824245823</v>
      </c>
      <c r="AG1047" s="7">
        <v>0.863216288102712</v>
      </c>
      <c r="AH1047" s="7">
        <v>-2.6862083224948661</v>
      </c>
    </row>
    <row r="1048" spans="24:34" x14ac:dyDescent="0.25">
      <c r="X1048">
        <v>55.3</v>
      </c>
      <c r="Y1048" s="7">
        <v>64.129240771341486</v>
      </c>
      <c r="Z1048" s="7">
        <v>-8.8292407713414889</v>
      </c>
      <c r="AA1048" s="7">
        <v>-8.881151711651242</v>
      </c>
      <c r="AB1048" s="7">
        <v>5.8450685220990395E-3</v>
      </c>
      <c r="AC1048" s="7">
        <v>-2.4626246159272069</v>
      </c>
      <c r="AD1048" s="7">
        <v>1.8766287577651147E-3</v>
      </c>
      <c r="AE1048" s="7">
        <v>0.33286538375086522</v>
      </c>
      <c r="AF1048" s="7">
        <v>0.33987930202439948</v>
      </c>
      <c r="AG1048" s="7">
        <v>1.5692751880811748</v>
      </c>
      <c r="AH1048" s="7">
        <v>-8.8811517116512473</v>
      </c>
    </row>
    <row r="1049" spans="24:34" x14ac:dyDescent="0.25">
      <c r="X1049">
        <v>54.8</v>
      </c>
      <c r="Y1049" s="7">
        <v>63.259427212529594</v>
      </c>
      <c r="Z1049" s="7">
        <v>-8.4594272125295973</v>
      </c>
      <c r="AA1049" s="7">
        <v>-8.5150349145340698</v>
      </c>
      <c r="AB1049" s="7">
        <v>6.5305312970073788E-3</v>
      </c>
      <c r="AC1049" s="7">
        <v>-2.3602912005470853</v>
      </c>
      <c r="AD1049" s="7">
        <v>1.9273987093097343E-3</v>
      </c>
      <c r="AE1049" s="7">
        <v>0.33286538375086522</v>
      </c>
      <c r="AF1049" s="7">
        <v>0.34102321891779036</v>
      </c>
      <c r="AG1049" s="7">
        <v>1.5363239243555005</v>
      </c>
      <c r="AH1049" s="7">
        <v>-8.5150349145340734</v>
      </c>
    </row>
    <row r="1050" spans="24:34" x14ac:dyDescent="0.25">
      <c r="X1050">
        <v>54.3</v>
      </c>
      <c r="Y1050" s="7">
        <v>61.672854182947177</v>
      </c>
      <c r="Z1050" s="7">
        <v>-7.3728541829471794</v>
      </c>
      <c r="AA1050" s="7">
        <v>-7.4488585694660685</v>
      </c>
      <c r="AB1050" s="7">
        <v>1.0203494375694096E-2</v>
      </c>
      <c r="AC1050" s="7">
        <v>-2.0609363458554926</v>
      </c>
      <c r="AD1050" s="7">
        <v>2.3045098510504928E-3</v>
      </c>
      <c r="AE1050" s="7">
        <v>0.33286538375086522</v>
      </c>
      <c r="AF1050" s="7">
        <v>0.34423603341596648</v>
      </c>
      <c r="AG1050" s="7">
        <v>1.4355961639177963</v>
      </c>
      <c r="AH1050" s="7">
        <v>-7.4488585694660676</v>
      </c>
    </row>
    <row r="1051" spans="24:34" x14ac:dyDescent="0.25">
      <c r="X1051">
        <v>54</v>
      </c>
      <c r="Y1051" s="7">
        <v>60.767067524266963</v>
      </c>
      <c r="Z1051" s="7">
        <v>-6.7670675242669631</v>
      </c>
      <c r="AA1051" s="7">
        <v>-6.8412477710058965</v>
      </c>
      <c r="AB1051" s="7">
        <v>1.0843087287865602E-2</v>
      </c>
      <c r="AC1051" s="7">
        <v>-1.8922120621598761</v>
      </c>
      <c r="AD1051" s="7">
        <v>2.0657310421426521E-3</v>
      </c>
      <c r="AE1051" s="7">
        <v>0.33286538375086522</v>
      </c>
      <c r="AF1051" s="7">
        <v>0.34615492348758792</v>
      </c>
      <c r="AG1051" s="7">
        <v>1.3755769924507593</v>
      </c>
      <c r="AH1051" s="7">
        <v>-6.8412477710058965</v>
      </c>
    </row>
    <row r="1052" spans="24:34" x14ac:dyDescent="0.25">
      <c r="X1052">
        <v>53.8</v>
      </c>
      <c r="Y1052" s="7">
        <v>61.009443841357609</v>
      </c>
      <c r="Z1052" s="7">
        <v>-7.2094438413576114</v>
      </c>
      <c r="AA1052" s="7">
        <v>-7.3060923185046107</v>
      </c>
      <c r="AB1052" s="7">
        <v>1.3228477404017015E-2</v>
      </c>
      <c r="AC1052" s="7">
        <v>-2.0183447585116223</v>
      </c>
      <c r="AD1052" s="7">
        <v>2.8742884754961013E-3</v>
      </c>
      <c r="AE1052" s="7">
        <v>0.33286538375086522</v>
      </c>
      <c r="AF1052" s="7">
        <v>0.34691696907426578</v>
      </c>
      <c r="AG1052" s="7">
        <v>1.4206846090922582</v>
      </c>
      <c r="AH1052" s="7">
        <v>-7.3060923185046116</v>
      </c>
    </row>
    <row r="1053" spans="24:34" x14ac:dyDescent="0.25">
      <c r="X1053">
        <v>53.2</v>
      </c>
      <c r="Y1053" s="7">
        <v>59.775015580036317</v>
      </c>
      <c r="Z1053" s="7">
        <v>-6.5750155800363146</v>
      </c>
      <c r="AA1053" s="7">
        <v>-6.6450252159996168</v>
      </c>
      <c r="AB1053" s="7">
        <v>1.0535646395251671E-2</v>
      </c>
      <c r="AC1053" s="7">
        <v>-1.8382247177222772</v>
      </c>
      <c r="AD1053" s="7">
        <v>1.8936714663104358E-3</v>
      </c>
      <c r="AE1053" s="7">
        <v>0.33286538375086522</v>
      </c>
      <c r="AF1053" s="7">
        <v>0.34848147787151851</v>
      </c>
      <c r="AG1053" s="7">
        <v>1.3558114609790983</v>
      </c>
      <c r="AH1053" s="7">
        <v>-6.6450252159996168</v>
      </c>
    </row>
    <row r="1054" spans="24:34" x14ac:dyDescent="0.25">
      <c r="X1054">
        <v>52.1</v>
      </c>
      <c r="Y1054" s="7">
        <v>52.029054474579631</v>
      </c>
      <c r="Z1054" s="7">
        <v>7.0945525420370359E-2</v>
      </c>
      <c r="AA1054" s="7">
        <v>7.1403148691160823E-2</v>
      </c>
      <c r="AB1054" s="7">
        <v>6.4090068740842174E-3</v>
      </c>
      <c r="AC1054" s="7">
        <v>1.9793522003019218E-2</v>
      </c>
      <c r="AD1054" s="7">
        <v>1.3300735186345233E-7</v>
      </c>
      <c r="AE1054" s="7">
        <v>0.35220887014201224</v>
      </c>
      <c r="AF1054" s="7">
        <v>0.34988342458575222</v>
      </c>
      <c r="AG1054" s="7">
        <v>0.14068945235169272</v>
      </c>
      <c r="AH1054" s="7">
        <v>7.1403148691163279E-2</v>
      </c>
    </row>
    <row r="1055" spans="24:34" x14ac:dyDescent="0.25">
      <c r="X1055">
        <v>51.2</v>
      </c>
      <c r="Y1055" s="7">
        <v>50.710718772867892</v>
      </c>
      <c r="Z1055" s="7">
        <v>0.48928122713211053</v>
      </c>
      <c r="AA1055" s="7">
        <v>0.49294765578943611</v>
      </c>
      <c r="AB1055" s="7">
        <v>7.437764667846374E-3</v>
      </c>
      <c r="AC1055" s="7">
        <v>0.1365782586028966</v>
      </c>
      <c r="AD1055" s="7">
        <v>7.3568893983976088E-6</v>
      </c>
      <c r="AE1055" s="7">
        <v>0.35220887014201224</v>
      </c>
      <c r="AF1055" s="7">
        <v>0.35004800367003036</v>
      </c>
      <c r="AG1055" s="7">
        <v>0.36956495857006871</v>
      </c>
      <c r="AH1055" s="7">
        <v>0.49294765578943894</v>
      </c>
    </row>
    <row r="1056" spans="24:34" x14ac:dyDescent="0.25">
      <c r="X1056">
        <v>58</v>
      </c>
      <c r="Y1056" s="7">
        <v>48.910928157462052</v>
      </c>
      <c r="Z1056" s="7">
        <v>9.0890718425379475</v>
      </c>
      <c r="AA1056" s="7">
        <v>9.2684907584522094</v>
      </c>
      <c r="AB1056" s="7">
        <v>1.9357943012527922E-2</v>
      </c>
      <c r="AC1056" s="7">
        <v>2.5525024669765601</v>
      </c>
      <c r="AD1056" s="7">
        <v>6.7690454804454408E-3</v>
      </c>
      <c r="AE1056" s="7">
        <v>0.35220887014201224</v>
      </c>
      <c r="AF1056" s="7">
        <v>0.35064007299981703</v>
      </c>
      <c r="AG1056" s="7">
        <v>1.5976553029288139</v>
      </c>
      <c r="AH1056" s="7">
        <v>9.2684907584522076</v>
      </c>
    </row>
    <row r="1057" spans="24:34" x14ac:dyDescent="0.25">
      <c r="X1057">
        <v>54</v>
      </c>
      <c r="Y1057" s="7">
        <v>49.721185147316426</v>
      </c>
      <c r="Z1057" s="7">
        <v>4.2788148526835741</v>
      </c>
      <c r="AA1057" s="7">
        <v>4.3128994931978824</v>
      </c>
      <c r="AB1057" s="7">
        <v>7.9029526581974839E-3</v>
      </c>
      <c r="AC1057" s="7">
        <v>1.1946709624053899</v>
      </c>
      <c r="AD1057" s="7">
        <v>5.9838161019732923E-4</v>
      </c>
      <c r="AE1057" s="7">
        <v>0.35220887014201224</v>
      </c>
      <c r="AF1057" s="7">
        <v>0.3511902525181439</v>
      </c>
      <c r="AG1057" s="7">
        <v>1.0930100467998407</v>
      </c>
      <c r="AH1057" s="7">
        <v>4.3128994931978806</v>
      </c>
    </row>
    <row r="1058" spans="24:34" x14ac:dyDescent="0.25">
      <c r="X1058">
        <v>51</v>
      </c>
      <c r="Y1058" s="7">
        <v>49.507367838202462</v>
      </c>
      <c r="Z1058" s="7">
        <v>1.4926321617975375</v>
      </c>
      <c r="AA1058" s="7">
        <v>1.5119841787945703</v>
      </c>
      <c r="AB1058" s="7">
        <v>1.2799086966942107E-2</v>
      </c>
      <c r="AC1058" s="7">
        <v>0.41778410493552159</v>
      </c>
      <c r="AD1058" s="7">
        <v>1.1910326476332704E-4</v>
      </c>
      <c r="AE1058" s="7">
        <v>0.35220887014201224</v>
      </c>
      <c r="AF1058" s="7">
        <v>0.35185709421384259</v>
      </c>
      <c r="AG1058" s="7">
        <v>0.64636220877733996</v>
      </c>
      <c r="AH1058" s="7">
        <v>1.5119841787945698</v>
      </c>
    </row>
    <row r="1059" spans="24:34" x14ac:dyDescent="0.25">
      <c r="X1059">
        <v>49.8</v>
      </c>
      <c r="Y1059" s="7">
        <v>49.549191002064461</v>
      </c>
      <c r="Z1059" s="7">
        <v>0.25080899793553613</v>
      </c>
      <c r="AA1059" s="7">
        <v>0.25277907668969846</v>
      </c>
      <c r="AB1059" s="7">
        <v>7.7936781000969256E-3</v>
      </c>
      <c r="AC1059" s="7">
        <v>7.0023531517939372E-2</v>
      </c>
      <c r="AD1059" s="7">
        <v>2.0270986913474991E-6</v>
      </c>
      <c r="AE1059" s="7">
        <v>0.35220887014201224</v>
      </c>
      <c r="AF1059" s="7">
        <v>0.35214064313835503</v>
      </c>
      <c r="AG1059" s="7">
        <v>0.26461959775863042</v>
      </c>
      <c r="AH1059" s="7">
        <v>0.25277907668969535</v>
      </c>
    </row>
    <row r="1060" spans="24:34" x14ac:dyDescent="0.25">
      <c r="X1060">
        <v>49.5</v>
      </c>
      <c r="Y1060" s="7">
        <v>55.830876413375044</v>
      </c>
      <c r="Z1060" s="7">
        <v>-6.3308764133750444</v>
      </c>
      <c r="AA1060" s="7">
        <v>-6.4395705729095312</v>
      </c>
      <c r="AB1060" s="7">
        <v>1.6879100602103222E-2</v>
      </c>
      <c r="AC1060" s="7">
        <v>-1.7756700237436112</v>
      </c>
      <c r="AD1060" s="7">
        <v>2.8491367755042146E-3</v>
      </c>
      <c r="AE1060" s="7">
        <v>0.35220887014201224</v>
      </c>
      <c r="AF1060" s="7">
        <v>0.35273204189002294</v>
      </c>
      <c r="AG1060" s="7">
        <v>1.3325426911523739</v>
      </c>
      <c r="AH1060" s="7">
        <v>-6.4395705729095276</v>
      </c>
    </row>
    <row r="1061" spans="24:34" x14ac:dyDescent="0.25">
      <c r="X1061">
        <v>66.400000000000006</v>
      </c>
      <c r="Y1061" s="7">
        <v>67.873030889055471</v>
      </c>
      <c r="Z1061" s="7">
        <v>-1.4730308890554653</v>
      </c>
      <c r="AA1061" s="7">
        <v>-1.4842492202447346</v>
      </c>
      <c r="AB1061" s="7">
        <v>7.5582530455464694E-3</v>
      </c>
      <c r="AC1061" s="7">
        <v>-0.41120769536895035</v>
      </c>
      <c r="AD1061" s="7">
        <v>6.7777456853112332E-5</v>
      </c>
      <c r="AE1061" s="7">
        <v>0.35220887014201224</v>
      </c>
      <c r="AF1061" s="7">
        <v>0.35602780165138875</v>
      </c>
      <c r="AG1061" s="7">
        <v>0.64125478194626384</v>
      </c>
      <c r="AH1061" s="7">
        <v>-1.4842492202447299</v>
      </c>
    </row>
    <row r="1062" spans="24:34" x14ac:dyDescent="0.25">
      <c r="X1062">
        <v>66.2</v>
      </c>
      <c r="Y1062" s="7">
        <v>67.420740997347849</v>
      </c>
      <c r="Z1062" s="7">
        <v>-1.2207409973478462</v>
      </c>
      <c r="AA1062" s="7">
        <v>-1.2298753861447693</v>
      </c>
      <c r="AB1062" s="7">
        <v>7.4270848086104568E-3</v>
      </c>
      <c r="AC1062" s="7">
        <v>-0.3407565494126148</v>
      </c>
      <c r="AD1062" s="7">
        <v>4.572890325400432E-5</v>
      </c>
      <c r="AE1062" s="7">
        <v>0.35220887014201224</v>
      </c>
      <c r="AF1062" s="7">
        <v>0.35756859416674475</v>
      </c>
      <c r="AG1062" s="7">
        <v>0.58374356477190803</v>
      </c>
      <c r="AH1062" s="7">
        <v>-1.229875386144766</v>
      </c>
    </row>
    <row r="1063" spans="24:34" x14ac:dyDescent="0.25">
      <c r="X1063">
        <v>65.900000000000006</v>
      </c>
      <c r="Y1063" s="7">
        <v>67.550804918617644</v>
      </c>
      <c r="Z1063" s="7">
        <v>-1.6508049186176379</v>
      </c>
      <c r="AA1063" s="7">
        <v>-1.6636037710453877</v>
      </c>
      <c r="AB1063" s="7">
        <v>7.693449997231986E-3</v>
      </c>
      <c r="AC1063" s="7">
        <v>-0.46086605024638216</v>
      </c>
      <c r="AD1063" s="7">
        <v>8.6670461756243439E-5</v>
      </c>
      <c r="AE1063" s="7">
        <v>0.35220887014201224</v>
      </c>
      <c r="AF1063" s="7">
        <v>0.36014255471417717</v>
      </c>
      <c r="AG1063" s="7">
        <v>0.67887115879700044</v>
      </c>
      <c r="AH1063" s="7">
        <v>-1.6636037710453822</v>
      </c>
    </row>
    <row r="1064" spans="24:34" x14ac:dyDescent="0.25">
      <c r="X1064">
        <v>65.599999999999994</v>
      </c>
      <c r="Y1064" s="7">
        <v>66.555884949618275</v>
      </c>
      <c r="Z1064" s="7">
        <v>-0.95588494961828019</v>
      </c>
      <c r="AA1064" s="7">
        <v>-0.97957151290088973</v>
      </c>
      <c r="AB1064" s="7">
        <v>2.4180535030535372E-2</v>
      </c>
      <c r="AC1064" s="7">
        <v>-0.26910562581431735</v>
      </c>
      <c r="AD1064" s="7">
        <v>9.4447046691831214E-5</v>
      </c>
      <c r="AE1064" s="7">
        <v>0.35220887014201224</v>
      </c>
      <c r="AF1064" s="7">
        <v>0.36051075921224929</v>
      </c>
      <c r="AG1064" s="7">
        <v>0.51875391643275071</v>
      </c>
      <c r="AH1064" s="7">
        <v>-0.97957151290089484</v>
      </c>
    </row>
    <row r="1065" spans="24:34" x14ac:dyDescent="0.25">
      <c r="X1065">
        <v>65.400000000000006</v>
      </c>
      <c r="Y1065" s="7">
        <v>65.078532835823509</v>
      </c>
      <c r="Z1065" s="7">
        <v>0.32146716417649657</v>
      </c>
      <c r="AA1065" s="7">
        <v>0.32930667203801534</v>
      </c>
      <c r="AB1065" s="7">
        <v>2.3806100899811718E-2</v>
      </c>
      <c r="AC1065" s="7">
        <v>9.0483723991918383E-2</v>
      </c>
      <c r="AD1065" s="7">
        <v>1.0508470576128255E-5</v>
      </c>
      <c r="AE1065" s="7">
        <v>0.35220887014201224</v>
      </c>
      <c r="AF1065" s="7">
        <v>0.36525705451797941</v>
      </c>
      <c r="AG1065" s="7">
        <v>0.30080512627267242</v>
      </c>
      <c r="AH1065" s="7">
        <v>0.32930667203801478</v>
      </c>
    </row>
    <row r="1066" spans="24:34" x14ac:dyDescent="0.25">
      <c r="X1066">
        <v>65.2</v>
      </c>
      <c r="Y1066" s="7">
        <v>61.609482314119774</v>
      </c>
      <c r="Z1066" s="7">
        <v>3.5905176858802292</v>
      </c>
      <c r="AA1066" s="7">
        <v>3.6657747899869051</v>
      </c>
      <c r="AB1066" s="7">
        <v>2.0529658371878642E-2</v>
      </c>
      <c r="AC1066" s="7">
        <v>1.0089352997307846</v>
      </c>
      <c r="AD1066" s="7">
        <v>1.1229578759300942E-3</v>
      </c>
      <c r="AE1066" s="7">
        <v>0.3716850598056044</v>
      </c>
      <c r="AF1066" s="7">
        <v>0.36657034056038812</v>
      </c>
      <c r="AG1066" s="7">
        <v>1.0044577142571929</v>
      </c>
      <c r="AH1066" s="7">
        <v>3.6657747899869055</v>
      </c>
    </row>
    <row r="1067" spans="24:34" x14ac:dyDescent="0.25">
      <c r="X1067">
        <v>59.2</v>
      </c>
      <c r="Y1067" s="7">
        <v>60.16302319447324</v>
      </c>
      <c r="Z1067" s="7">
        <v>-0.96302319447323725</v>
      </c>
      <c r="AA1067" s="7">
        <v>-0.9700564655204218</v>
      </c>
      <c r="AB1067" s="7">
        <v>7.2503728361924787E-3</v>
      </c>
      <c r="AC1067" s="7">
        <v>-0.26879350642066624</v>
      </c>
      <c r="AD1067" s="7">
        <v>2.7771833427049869E-5</v>
      </c>
      <c r="AE1067" s="7">
        <v>0.3716850598056044</v>
      </c>
      <c r="AF1067" s="7">
        <v>0.36747826789152899</v>
      </c>
      <c r="AG1067" s="7">
        <v>0.51845299345327944</v>
      </c>
      <c r="AH1067" s="7">
        <v>-0.97005646552041935</v>
      </c>
    </row>
    <row r="1068" spans="24:34" x14ac:dyDescent="0.25">
      <c r="X1068">
        <v>64.5</v>
      </c>
      <c r="Y1068" s="7">
        <v>62.442711797285853</v>
      </c>
      <c r="Z1068" s="7">
        <v>2.0572882027141475</v>
      </c>
      <c r="AA1068" s="7">
        <v>2.0690394138969666</v>
      </c>
      <c r="AB1068" s="7">
        <v>5.6795492168445474E-3</v>
      </c>
      <c r="AC1068" s="7">
        <v>0.57376472124240396</v>
      </c>
      <c r="AD1068" s="7">
        <v>9.8969545872294585E-5</v>
      </c>
      <c r="AE1068" s="7">
        <v>0.3716850598056044</v>
      </c>
      <c r="AF1068" s="7">
        <v>0.36751625858734538</v>
      </c>
      <c r="AG1068" s="7">
        <v>0.75747258778282134</v>
      </c>
      <c r="AH1068" s="7">
        <v>2.0690394138969666</v>
      </c>
    </row>
    <row r="1069" spans="24:34" x14ac:dyDescent="0.25">
      <c r="X1069">
        <v>64.2</v>
      </c>
      <c r="Y1069" s="7">
        <v>65.456151989904228</v>
      </c>
      <c r="Z1069" s="7">
        <v>-1.2561519899042253</v>
      </c>
      <c r="AA1069" s="7">
        <v>-1.2665521510787272</v>
      </c>
      <c r="AB1069" s="7">
        <v>8.2113959268459505E-3</v>
      </c>
      <c r="AC1069" s="7">
        <v>-0.35077975911865855</v>
      </c>
      <c r="AD1069" s="7">
        <v>5.3618335665316052E-5</v>
      </c>
      <c r="AE1069" s="7">
        <v>0.3716850598056044</v>
      </c>
      <c r="AF1069" s="7">
        <v>0.36864268006310502</v>
      </c>
      <c r="AG1069" s="7">
        <v>0.59226662840198796</v>
      </c>
      <c r="AH1069" s="7">
        <v>-1.2665521510787312</v>
      </c>
    </row>
    <row r="1070" spans="24:34" x14ac:dyDescent="0.25">
      <c r="X1070">
        <v>63.9</v>
      </c>
      <c r="Y1070" s="7">
        <v>61.867344904838212</v>
      </c>
      <c r="Z1070" s="7">
        <v>2.0326550951617861</v>
      </c>
      <c r="AA1070" s="7">
        <v>2.0446845230401109</v>
      </c>
      <c r="AB1070" s="7">
        <v>5.8832684175825038E-3</v>
      </c>
      <c r="AC1070" s="7">
        <v>0.56695278513002578</v>
      </c>
      <c r="AD1070" s="7">
        <v>1.0012014386156098E-4</v>
      </c>
      <c r="AE1070" s="7">
        <v>0.3716850598056044</v>
      </c>
      <c r="AF1070" s="7">
        <v>0.36991543792011716</v>
      </c>
      <c r="AG1070" s="7">
        <v>0.75296267180387222</v>
      </c>
      <c r="AH1070" s="7">
        <v>2.0446845230401078</v>
      </c>
    </row>
    <row r="1071" spans="24:34" x14ac:dyDescent="0.25">
      <c r="X1071">
        <v>63.5</v>
      </c>
      <c r="Y1071" s="7">
        <v>61.89734679035918</v>
      </c>
      <c r="Z1071" s="7">
        <v>1.6026532096408204</v>
      </c>
      <c r="AA1071" s="7">
        <v>1.6159567924367124</v>
      </c>
      <c r="AB1071" s="7">
        <v>8.2326352153445637E-3</v>
      </c>
      <c r="AC1071" s="7">
        <v>0.44754482817858271</v>
      </c>
      <c r="AD1071" s="7">
        <v>8.750815831175428E-5</v>
      </c>
      <c r="AE1071" s="7">
        <v>0.3716850598056044</v>
      </c>
      <c r="AF1071" s="7">
        <v>0.37291877658151662</v>
      </c>
      <c r="AG1071" s="7">
        <v>0.66898791332772423</v>
      </c>
      <c r="AH1071" s="7">
        <v>1.61595679243671</v>
      </c>
    </row>
    <row r="1072" spans="24:34" x14ac:dyDescent="0.25">
      <c r="X1072">
        <v>63.2</v>
      </c>
      <c r="Y1072" s="7">
        <v>61.755757669932478</v>
      </c>
      <c r="Z1072" s="7">
        <v>1.4442423300675244</v>
      </c>
      <c r="AA1072" s="7">
        <v>1.462672059110119</v>
      </c>
      <c r="AB1072" s="7">
        <v>1.2600041771363774E-2</v>
      </c>
      <c r="AC1072" s="7">
        <v>0.40419916250715332</v>
      </c>
      <c r="AD1072" s="7">
        <v>1.0972765503263512E-4</v>
      </c>
      <c r="AE1072" s="7">
        <v>0.3716850598056044</v>
      </c>
      <c r="AF1072" s="7">
        <v>0.37639254625048979</v>
      </c>
      <c r="AG1072" s="7">
        <v>0.63576659436239125</v>
      </c>
      <c r="AH1072" s="7">
        <v>1.4626720591101185</v>
      </c>
    </row>
    <row r="1073" spans="24:34" x14ac:dyDescent="0.25">
      <c r="X1073">
        <v>65.900000000000006</v>
      </c>
      <c r="Y1073" s="7">
        <v>67.88143473235526</v>
      </c>
      <c r="Z1073" s="7">
        <v>-1.9814347323552539</v>
      </c>
      <c r="AA1073" s="7">
        <v>-1.9901332809879477</v>
      </c>
      <c r="AB1073" s="7">
        <v>4.3708372277352437E-3</v>
      </c>
      <c r="AC1073" s="7">
        <v>-0.55224635582269033</v>
      </c>
      <c r="AD1073" s="7">
        <v>7.0465922358687593E-5</v>
      </c>
      <c r="AE1073" s="7">
        <v>0.3716850598056044</v>
      </c>
      <c r="AF1073" s="7">
        <v>0.37984753945162381</v>
      </c>
      <c r="AG1073" s="7">
        <v>0.74313279824180167</v>
      </c>
      <c r="AH1073" s="7">
        <v>-1.9901332809879508</v>
      </c>
    </row>
    <row r="1074" spans="24:34" x14ac:dyDescent="0.25">
      <c r="X1074">
        <v>66.099999999999994</v>
      </c>
      <c r="Y1074" s="7">
        <v>67.789582392118291</v>
      </c>
      <c r="Z1074" s="7">
        <v>-1.6895823921182966</v>
      </c>
      <c r="AA1074" s="7">
        <v>-1.6963878881407339</v>
      </c>
      <c r="AB1074" s="7">
        <v>4.0117570220887036E-3</v>
      </c>
      <c r="AC1074" s="7">
        <v>-0.47081919531884908</v>
      </c>
      <c r="AD1074" s="7">
        <v>4.699321199091472E-5</v>
      </c>
      <c r="AE1074" s="7">
        <v>0.3716850598056044</v>
      </c>
      <c r="AF1074" s="7">
        <v>0.38037507492633565</v>
      </c>
      <c r="AG1074" s="7">
        <v>0.68616265951948241</v>
      </c>
      <c r="AH1074" s="7">
        <v>-1.6963878881407315</v>
      </c>
    </row>
    <row r="1075" spans="24:34" x14ac:dyDescent="0.25">
      <c r="X1075">
        <v>65.8</v>
      </c>
      <c r="Y1075" s="7">
        <v>66.907292218904118</v>
      </c>
      <c r="Z1075" s="7">
        <v>-1.1072922189041208</v>
      </c>
      <c r="AA1075" s="7">
        <v>-1.1115476572635572</v>
      </c>
      <c r="AB1075" s="7">
        <v>3.8283903813135798E-3</v>
      </c>
      <c r="AC1075" s="7">
        <v>-0.30852975880176026</v>
      </c>
      <c r="AD1075" s="7">
        <v>1.9254071239337463E-5</v>
      </c>
      <c r="AE1075" s="7">
        <v>0.3716850598056044</v>
      </c>
      <c r="AF1075" s="7">
        <v>0.38077074650348031</v>
      </c>
      <c r="AG1075" s="7">
        <v>0.55545455151772793</v>
      </c>
      <c r="AH1075" s="7">
        <v>-1.1115476572635603</v>
      </c>
    </row>
    <row r="1076" spans="24:34" x14ac:dyDescent="0.25">
      <c r="X1076">
        <v>64.3</v>
      </c>
      <c r="Y1076" s="7">
        <v>64.967468021404216</v>
      </c>
      <c r="Z1076" s="7">
        <v>-0.66746802140421835</v>
      </c>
      <c r="AA1076" s="7">
        <v>-0.67085690972460554</v>
      </c>
      <c r="AB1076" s="7">
        <v>5.0515814494327075E-3</v>
      </c>
      <c r="AC1076" s="7">
        <v>-0.18609387195089369</v>
      </c>
      <c r="AD1076" s="7">
        <v>9.2541670951734029E-6</v>
      </c>
      <c r="AE1076" s="7">
        <v>0.3716850598056044</v>
      </c>
      <c r="AF1076" s="7">
        <v>0.38102003461703726</v>
      </c>
      <c r="AG1076" s="7">
        <v>0.43138598951622625</v>
      </c>
      <c r="AH1076" s="7">
        <v>-0.67085690972460699</v>
      </c>
    </row>
    <row r="1077" spans="24:34" x14ac:dyDescent="0.25">
      <c r="X1077">
        <v>63</v>
      </c>
      <c r="Y1077" s="7">
        <v>64.356847435333464</v>
      </c>
      <c r="Z1077" s="7">
        <v>-1.3568474353334636</v>
      </c>
      <c r="AA1077" s="7">
        <v>-1.3613704877762132</v>
      </c>
      <c r="AB1077" s="7">
        <v>3.3224258079390329E-3</v>
      </c>
      <c r="AC1077" s="7">
        <v>-0.37796846474950124</v>
      </c>
      <c r="AD1077" s="7">
        <v>2.5064447591584855E-5</v>
      </c>
      <c r="AE1077" s="7">
        <v>0.3716850598056044</v>
      </c>
      <c r="AF1077" s="7">
        <v>0.38152071491344225</v>
      </c>
      <c r="AG1077" s="7">
        <v>0.61479139937827798</v>
      </c>
      <c r="AH1077" s="7">
        <v>-1.3613704877762178</v>
      </c>
    </row>
    <row r="1078" spans="24:34" x14ac:dyDescent="0.25">
      <c r="X1078">
        <v>69.599999999999994</v>
      </c>
      <c r="Y1078" s="7">
        <v>68.623607616642417</v>
      </c>
      <c r="Z1078" s="7">
        <v>0.97639238335757739</v>
      </c>
      <c r="AA1078" s="7">
        <v>0.98443526361928946</v>
      </c>
      <c r="AB1078" s="7">
        <v>8.1700448561226116E-3</v>
      </c>
      <c r="AC1078" s="7">
        <v>0.27265135751289077</v>
      </c>
      <c r="AD1078" s="7">
        <v>3.2229157146177716E-5</v>
      </c>
      <c r="AE1078" s="7">
        <v>0.3716850598056044</v>
      </c>
      <c r="AF1078" s="7">
        <v>0.38426767217230712</v>
      </c>
      <c r="AG1078" s="7">
        <v>0.52216027952429589</v>
      </c>
      <c r="AH1078" s="7">
        <v>0.9844352636192959</v>
      </c>
    </row>
    <row r="1079" spans="24:34" x14ac:dyDescent="0.25">
      <c r="X1079">
        <v>69.3</v>
      </c>
      <c r="Y1079" s="7">
        <v>68.358560420283183</v>
      </c>
      <c r="Z1079" s="7">
        <v>0.94143957971681402</v>
      </c>
      <c r="AA1079" s="7">
        <v>0.94918130202982809</v>
      </c>
      <c r="AB1079" s="7">
        <v>8.1562103008716285E-3</v>
      </c>
      <c r="AC1079" s="7">
        <v>0.26288917614907226</v>
      </c>
      <c r="AD1079" s="7">
        <v>2.9911414189218661E-5</v>
      </c>
      <c r="AE1079" s="7">
        <v>0.3716850598056044</v>
      </c>
      <c r="AF1079" s="7">
        <v>0.38831688340202136</v>
      </c>
      <c r="AG1079" s="7">
        <v>0.51272719466503069</v>
      </c>
      <c r="AH1079" s="7">
        <v>0.94918130202982443</v>
      </c>
    </row>
    <row r="1080" spans="24:34" x14ac:dyDescent="0.25">
      <c r="X1080">
        <v>68.900000000000006</v>
      </c>
      <c r="Y1080" s="7">
        <v>66.757751753130108</v>
      </c>
      <c r="Z1080" s="7">
        <v>2.1422482468698973</v>
      </c>
      <c r="AA1080" s="7">
        <v>2.1876032647175805</v>
      </c>
      <c r="AB1080" s="7">
        <v>2.0732743719660281E-2</v>
      </c>
      <c r="AC1080" s="7">
        <v>0.60203407265306441</v>
      </c>
      <c r="AD1080" s="7">
        <v>4.038723185511593E-4</v>
      </c>
      <c r="AE1080" s="7">
        <v>0.3716850598056044</v>
      </c>
      <c r="AF1080" s="7">
        <v>0.39042709557544736</v>
      </c>
      <c r="AG1080" s="7">
        <v>0.77590854657818042</v>
      </c>
      <c r="AH1080" s="7">
        <v>2.1876032647175792</v>
      </c>
    </row>
    <row r="1081" spans="24:34" x14ac:dyDescent="0.25">
      <c r="X1081">
        <v>68.400000000000006</v>
      </c>
      <c r="Y1081" s="7">
        <v>67.807830024652219</v>
      </c>
      <c r="Z1081" s="7">
        <v>0.5921699753477867</v>
      </c>
      <c r="AA1081" s="7">
        <v>0.59730802004293082</v>
      </c>
      <c r="AB1081" s="7">
        <v>8.6020018528646918E-3</v>
      </c>
      <c r="AC1081" s="7">
        <v>0.16539571606184181</v>
      </c>
      <c r="AD1081" s="7">
        <v>1.2492415095700717E-5</v>
      </c>
      <c r="AE1081" s="7">
        <v>0.3716850598056044</v>
      </c>
      <c r="AF1081" s="7">
        <v>0.39340722313104948</v>
      </c>
      <c r="AG1081" s="7">
        <v>0.40668872133591533</v>
      </c>
      <c r="AH1081" s="7">
        <v>0.59730802004292682</v>
      </c>
    </row>
    <row r="1082" spans="24:34" x14ac:dyDescent="0.25">
      <c r="X1082">
        <v>68</v>
      </c>
      <c r="Y1082" s="7">
        <v>66.469944196088846</v>
      </c>
      <c r="Z1082" s="7">
        <v>1.5300558039111536</v>
      </c>
      <c r="AA1082" s="7">
        <v>1.5421715277748262</v>
      </c>
      <c r="AB1082" s="7">
        <v>7.8562751584139376E-3</v>
      </c>
      <c r="AC1082" s="7">
        <v>0.42719077669795857</v>
      </c>
      <c r="AD1082" s="7">
        <v>7.6055780908968433E-5</v>
      </c>
      <c r="AE1082" s="7">
        <v>0.39787592189543292</v>
      </c>
      <c r="AF1082" s="7">
        <v>0.39691287706540446</v>
      </c>
      <c r="AG1082" s="7">
        <v>0.65359832978516597</v>
      </c>
      <c r="AH1082" s="7">
        <v>1.5421715277748242</v>
      </c>
    </row>
    <row r="1083" spans="24:34" x14ac:dyDescent="0.25">
      <c r="X1083">
        <v>67.5</v>
      </c>
      <c r="Y1083" s="7">
        <v>65.850909581928008</v>
      </c>
      <c r="Z1083" s="7">
        <v>1.6490904180719923</v>
      </c>
      <c r="AA1083" s="7">
        <v>1.6621889649632209</v>
      </c>
      <c r="AB1083" s="7">
        <v>7.8802995130652243E-3</v>
      </c>
      <c r="AC1083" s="7">
        <v>0.46043075304652287</v>
      </c>
      <c r="AD1083" s="7">
        <v>8.8624479289455303E-5</v>
      </c>
      <c r="AE1083" s="7">
        <v>0.39787592189543292</v>
      </c>
      <c r="AF1083" s="7">
        <v>0.39854470768015715</v>
      </c>
      <c r="AG1083" s="7">
        <v>0.67855047936503798</v>
      </c>
      <c r="AH1083" s="7">
        <v>1.6621889649632142</v>
      </c>
    </row>
    <row r="1084" spans="24:34" x14ac:dyDescent="0.25">
      <c r="X1084">
        <v>67</v>
      </c>
      <c r="Y1084" s="7">
        <v>65.100455372914752</v>
      </c>
      <c r="Z1084" s="7">
        <v>1.8995446270852483</v>
      </c>
      <c r="AA1084" s="7">
        <v>1.9146948010563278</v>
      </c>
      <c r="AB1084" s="7">
        <v>7.912579050576584E-3</v>
      </c>
      <c r="AC1084" s="7">
        <v>0.53036691133589142</v>
      </c>
      <c r="AD1084" s="7">
        <v>1.1807755739521066E-4</v>
      </c>
      <c r="AE1084" s="7">
        <v>0.39787592189543292</v>
      </c>
      <c r="AF1084" s="7">
        <v>0.39864304385810989</v>
      </c>
      <c r="AG1084" s="7">
        <v>0.72826294106997602</v>
      </c>
      <c r="AH1084" s="7">
        <v>1.9146948010563347</v>
      </c>
    </row>
    <row r="1085" spans="24:34" x14ac:dyDescent="0.25">
      <c r="X1085">
        <v>66.599999999999994</v>
      </c>
      <c r="Y1085" s="7">
        <v>64.767243317204802</v>
      </c>
      <c r="Z1085" s="7">
        <v>1.8327566827951927</v>
      </c>
      <c r="AA1085" s="7">
        <v>1.847191460926652</v>
      </c>
      <c r="AB1085" s="7">
        <v>7.8144461128132198E-3</v>
      </c>
      <c r="AC1085" s="7">
        <v>0.51169391660779118</v>
      </c>
      <c r="AD1085" s="7">
        <v>1.0853559910648839E-4</v>
      </c>
      <c r="AE1085" s="7">
        <v>0.39787592189543292</v>
      </c>
      <c r="AF1085" s="7">
        <v>0.40206472754861089</v>
      </c>
      <c r="AG1085" s="7">
        <v>0.71532783855222015</v>
      </c>
      <c r="AH1085" s="7">
        <v>1.8471914609266527</v>
      </c>
    </row>
    <row r="1086" spans="24:34" x14ac:dyDescent="0.25">
      <c r="X1086">
        <v>66</v>
      </c>
      <c r="Y1086" s="7">
        <v>67.420339641697026</v>
      </c>
      <c r="Z1086" s="7">
        <v>-1.4203396416970264</v>
      </c>
      <c r="AA1086" s="7">
        <v>-1.4360565406072254</v>
      </c>
      <c r="AB1086" s="7">
        <v>1.0944484750960196E-2</v>
      </c>
      <c r="AC1086" s="7">
        <v>-0.39717670232623309</v>
      </c>
      <c r="AD1086" s="7">
        <v>9.1873144655865214E-5</v>
      </c>
      <c r="AE1086" s="7">
        <v>0.39787592189543292</v>
      </c>
      <c r="AF1086" s="7">
        <v>0.40210168722621592</v>
      </c>
      <c r="AG1086" s="7">
        <v>0.63021956675926294</v>
      </c>
      <c r="AH1086" s="7">
        <v>-1.4360565406072188</v>
      </c>
    </row>
    <row r="1087" spans="24:34" x14ac:dyDescent="0.25">
      <c r="X1087">
        <v>65.400000000000006</v>
      </c>
      <c r="Y1087" s="7">
        <v>66.824567285332535</v>
      </c>
      <c r="Z1087" s="7">
        <v>-1.4245672853325289</v>
      </c>
      <c r="AA1087" s="7">
        <v>-1.4426548036821174</v>
      </c>
      <c r="AB1087" s="7">
        <v>1.2537662026583365E-2</v>
      </c>
      <c r="AC1087" s="7">
        <v>-0.39868012725967222</v>
      </c>
      <c r="AD1087" s="7">
        <v>1.0621640384650501E-4</v>
      </c>
      <c r="AE1087" s="7">
        <v>0.39787592189543292</v>
      </c>
      <c r="AF1087" s="7">
        <v>0.40219241797859923</v>
      </c>
      <c r="AG1087" s="7">
        <v>0.63141121882626716</v>
      </c>
      <c r="AH1087" s="7">
        <v>-1.4426548036821223</v>
      </c>
    </row>
    <row r="1088" spans="24:34" x14ac:dyDescent="0.25">
      <c r="X1088">
        <v>64.7</v>
      </c>
      <c r="Y1088" s="7">
        <v>61.938485312853842</v>
      </c>
      <c r="Z1088" s="7">
        <v>2.7615146871461604</v>
      </c>
      <c r="AA1088" s="7">
        <v>2.8178050818521072</v>
      </c>
      <c r="AB1088" s="7">
        <v>1.9976681520123954E-2</v>
      </c>
      <c r="AC1088" s="7">
        <v>0.77576654105572973</v>
      </c>
      <c r="AD1088" s="7">
        <v>6.456474268718217E-4</v>
      </c>
      <c r="AE1088" s="7">
        <v>0.39787592189543292</v>
      </c>
      <c r="AF1088" s="7">
        <v>0.4025618011516055</v>
      </c>
      <c r="AG1088" s="7">
        <v>0.88077610154665853</v>
      </c>
      <c r="AH1088" s="7">
        <v>2.8178050818521068</v>
      </c>
    </row>
    <row r="1089" spans="24:34" x14ac:dyDescent="0.25">
      <c r="X1089">
        <v>64.3</v>
      </c>
      <c r="Y1089" s="7">
        <v>66.817333473021137</v>
      </c>
      <c r="Z1089" s="7">
        <v>-2.5173334730211394</v>
      </c>
      <c r="AA1089" s="7">
        <v>-2.5718990726162758</v>
      </c>
      <c r="AB1089" s="7">
        <v>2.1216073436206309E-2</v>
      </c>
      <c r="AC1089" s="7">
        <v>-0.70761858054909088</v>
      </c>
      <c r="AD1089" s="7">
        <v>5.7124582137945117E-4</v>
      </c>
      <c r="AE1089" s="7">
        <v>0.39787592189543292</v>
      </c>
      <c r="AF1089" s="7">
        <v>0.40419916250715332</v>
      </c>
      <c r="AG1089" s="7">
        <v>0.84120067792952402</v>
      </c>
      <c r="AH1089" s="7">
        <v>-2.5718990726162771</v>
      </c>
    </row>
    <row r="1090" spans="24:34" x14ac:dyDescent="0.25">
      <c r="X1090">
        <v>81.7</v>
      </c>
      <c r="Y1090" s="7">
        <v>82.310245953505202</v>
      </c>
      <c r="Z1090" s="7">
        <v>-0.61024595350519917</v>
      </c>
      <c r="AA1090" s="7">
        <v>-0.68797682152310813</v>
      </c>
      <c r="AB1090" s="7">
        <v>0.11298471923199584</v>
      </c>
      <c r="AC1090" s="7">
        <v>-0.1801943831006729</v>
      </c>
      <c r="AD1090" s="7">
        <v>2.1767948777987994E-4</v>
      </c>
      <c r="AE1090" s="7">
        <v>0.39787592189543292</v>
      </c>
      <c r="AF1090" s="7">
        <v>0.40848555695654248</v>
      </c>
      <c r="AG1090" s="7">
        <v>0.4244930895794099</v>
      </c>
      <c r="AH1090" s="7">
        <v>-0.68797682152310846</v>
      </c>
    </row>
    <row r="1091" spans="24:34" x14ac:dyDescent="0.25">
      <c r="X1091">
        <v>81.400000000000006</v>
      </c>
      <c r="Y1091" s="7">
        <v>83.659196097726166</v>
      </c>
      <c r="Z1091" s="7">
        <v>-2.2591960977261607</v>
      </c>
      <c r="AA1091" s="7">
        <v>-2.5327913410275755</v>
      </c>
      <c r="AB1091" s="7">
        <v>0.10802123288624939</v>
      </c>
      <c r="AC1091" s="7">
        <v>-0.66524031843716691</v>
      </c>
      <c r="AD1091" s="7">
        <v>2.8207080494572307E-3</v>
      </c>
      <c r="AE1091" s="7">
        <v>0.39787592189543292</v>
      </c>
      <c r="AF1091" s="7">
        <v>0.41018783407199161</v>
      </c>
      <c r="AG1091" s="7">
        <v>0.81562265689298197</v>
      </c>
      <c r="AH1091" s="7">
        <v>-2.5327913410275764</v>
      </c>
    </row>
    <row r="1092" spans="24:34" x14ac:dyDescent="0.25">
      <c r="X1092">
        <v>81.099999999999994</v>
      </c>
      <c r="Y1092" s="7">
        <v>80.972625860378344</v>
      </c>
      <c r="Z1092" s="7">
        <v>0.12737413962165078</v>
      </c>
      <c r="AA1092" s="7">
        <v>0.14530569132746507</v>
      </c>
      <c r="AB1092" s="7">
        <v>0.12340570793888336</v>
      </c>
      <c r="AC1092" s="7">
        <v>3.7834137341650337E-2</v>
      </c>
      <c r="AD1092" s="7">
        <v>1.0605976988066136E-5</v>
      </c>
      <c r="AE1092" s="7">
        <v>0.4143837514429769</v>
      </c>
      <c r="AF1092" s="7">
        <v>0.41338574016060597</v>
      </c>
      <c r="AG1092" s="7">
        <v>0.19450999290949125</v>
      </c>
      <c r="AH1092" s="7">
        <v>0.14530569132746554</v>
      </c>
    </row>
    <row r="1093" spans="24:34" x14ac:dyDescent="0.25">
      <c r="X1093">
        <v>81.099999999999994</v>
      </c>
      <c r="Y1093" s="7">
        <v>80.453690423557191</v>
      </c>
      <c r="Z1093" s="7">
        <v>0.64630957644280329</v>
      </c>
      <c r="AA1093" s="7">
        <v>0.65864085514746762</v>
      </c>
      <c r="AB1093" s="7">
        <v>1.8722310661869423E-2</v>
      </c>
      <c r="AC1093" s="7">
        <v>0.18144563310260065</v>
      </c>
      <c r="AD1093" s="7">
        <v>3.3060313110441192E-5</v>
      </c>
      <c r="AE1093" s="7">
        <v>0.4143837514429769</v>
      </c>
      <c r="AF1093" s="7">
        <v>0.41778410493552159</v>
      </c>
      <c r="AG1093" s="7">
        <v>0.42596435661050402</v>
      </c>
      <c r="AH1093" s="7">
        <v>0.65864085514747361</v>
      </c>
    </row>
    <row r="1094" spans="24:34" x14ac:dyDescent="0.25">
      <c r="X1094">
        <v>74.5</v>
      </c>
      <c r="Y1094" s="7">
        <v>71.23160659128429</v>
      </c>
      <c r="Z1094" s="7">
        <v>3.2683934087157098</v>
      </c>
      <c r="AA1094" s="7">
        <v>3.2806300912833137</v>
      </c>
      <c r="AB1094" s="7">
        <v>3.7299793719871867E-3</v>
      </c>
      <c r="AC1094" s="7">
        <v>0.91064202130283523</v>
      </c>
      <c r="AD1094" s="7">
        <v>1.6340718210907333E-4</v>
      </c>
      <c r="AE1094" s="7">
        <v>0.4143837514429769</v>
      </c>
      <c r="AF1094" s="7">
        <v>0.4204277165757847</v>
      </c>
      <c r="AG1094" s="7">
        <v>0.95427565268261727</v>
      </c>
      <c r="AH1094" s="7">
        <v>3.2806300912833168</v>
      </c>
    </row>
    <row r="1095" spans="24:34" x14ac:dyDescent="0.25">
      <c r="X1095">
        <v>73.900000000000006</v>
      </c>
      <c r="Y1095" s="7">
        <v>70.781304962787942</v>
      </c>
      <c r="Z1095" s="7">
        <v>3.1186950372120634</v>
      </c>
      <c r="AA1095" s="7">
        <v>3.1279817895833872</v>
      </c>
      <c r="AB1095" s="7">
        <v>2.9689278889835522E-3</v>
      </c>
      <c r="AC1095" s="7">
        <v>0.86860125871961114</v>
      </c>
      <c r="AD1095" s="7">
        <v>1.1824376890408301E-4</v>
      </c>
      <c r="AE1095" s="7">
        <v>0.4143837514429769</v>
      </c>
      <c r="AF1095" s="7">
        <v>0.42125970892859588</v>
      </c>
      <c r="AG1095" s="7">
        <v>0.9319877996624264</v>
      </c>
      <c r="AH1095" s="7">
        <v>3.1279817895833899</v>
      </c>
    </row>
    <row r="1096" spans="24:34" x14ac:dyDescent="0.25">
      <c r="X1096">
        <v>73.900000000000006</v>
      </c>
      <c r="Y1096" s="7">
        <v>70.694613286162124</v>
      </c>
      <c r="Z1096" s="7">
        <v>3.205386713837882</v>
      </c>
      <c r="AA1096" s="7">
        <v>3.2146599761030785</v>
      </c>
      <c r="AB1096" s="7">
        <v>2.8846790435457397E-3</v>
      </c>
      <c r="AC1096" s="7">
        <v>0.89270841694194558</v>
      </c>
      <c r="AD1096" s="7">
        <v>1.2134384949215408E-4</v>
      </c>
      <c r="AE1096" s="7">
        <v>0.4143837514429769</v>
      </c>
      <c r="AF1096" s="7">
        <v>0.42257588898206638</v>
      </c>
      <c r="AG1096" s="7">
        <v>0.94483248088851479</v>
      </c>
      <c r="AH1096" s="7">
        <v>3.2146599761030719</v>
      </c>
    </row>
    <row r="1097" spans="24:34" x14ac:dyDescent="0.25">
      <c r="X1097">
        <v>74.5</v>
      </c>
      <c r="Y1097" s="7">
        <v>69.215344591593862</v>
      </c>
      <c r="Z1097" s="7">
        <v>5.2846554084061381</v>
      </c>
      <c r="AA1097" s="7">
        <v>5.3153804985627886</v>
      </c>
      <c r="AB1097" s="7">
        <v>5.7804121765050991E-3</v>
      </c>
      <c r="AC1097" s="7">
        <v>1.4739318653425919</v>
      </c>
      <c r="AD1097" s="7">
        <v>6.6477963575584651E-4</v>
      </c>
      <c r="AE1097" s="7">
        <v>0.4143837514429769</v>
      </c>
      <c r="AF1097" s="7">
        <v>0.42352563950801819</v>
      </c>
      <c r="AG1097" s="7">
        <v>1.2140559564297653</v>
      </c>
      <c r="AH1097" s="7">
        <v>5.3153804985627877</v>
      </c>
    </row>
    <row r="1098" spans="24:34" x14ac:dyDescent="0.25">
      <c r="X1098">
        <v>73.2</v>
      </c>
      <c r="Y1098" s="7">
        <v>68.92849362682523</v>
      </c>
      <c r="Z1098" s="7">
        <v>4.2715063731747733</v>
      </c>
      <c r="AA1098" s="7">
        <v>4.2968961836621986</v>
      </c>
      <c r="AB1098" s="7">
        <v>5.9088722189652573E-3</v>
      </c>
      <c r="AC1098" s="7">
        <v>1.1914336218293742</v>
      </c>
      <c r="AD1098" s="7">
        <v>4.4408336255601089E-4</v>
      </c>
      <c r="AE1098" s="7">
        <v>0.4143837514429769</v>
      </c>
      <c r="AF1098" s="7">
        <v>0.42715126284343774</v>
      </c>
      <c r="AG1098" s="7">
        <v>1.0915281131649217</v>
      </c>
      <c r="AH1098" s="7">
        <v>4.2968961836621933</v>
      </c>
    </row>
    <row r="1099" spans="24:34" x14ac:dyDescent="0.25">
      <c r="X1099">
        <v>73.2</v>
      </c>
      <c r="Y1099" s="7">
        <v>70.131284242868077</v>
      </c>
      <c r="Z1099" s="7">
        <v>3.0687157571319261</v>
      </c>
      <c r="AA1099" s="7">
        <v>3.0758318881646147</v>
      </c>
      <c r="AB1099" s="7">
        <v>2.3135630591722685E-3</v>
      </c>
      <c r="AC1099" s="7">
        <v>0.85440055341570265</v>
      </c>
      <c r="AD1099" s="7">
        <v>8.909569379003699E-5</v>
      </c>
      <c r="AE1099" s="7">
        <v>0.4143837514429769</v>
      </c>
      <c r="AF1099" s="7">
        <v>0.42719077669795857</v>
      </c>
      <c r="AG1099" s="7">
        <v>0.92433790002125449</v>
      </c>
      <c r="AH1099" s="7">
        <v>3.0758318881646081</v>
      </c>
    </row>
    <row r="1100" spans="24:34" x14ac:dyDescent="0.25">
      <c r="X1100">
        <v>72.5</v>
      </c>
      <c r="Y1100" s="7">
        <v>69.739209931682481</v>
      </c>
      <c r="Z1100" s="7">
        <v>2.7607900683175188</v>
      </c>
      <c r="AA1100" s="7">
        <v>2.7671378936662734</v>
      </c>
      <c r="AB1100" s="7">
        <v>2.2940039827034193E-3</v>
      </c>
      <c r="AC1100" s="7">
        <v>0.76865947438229965</v>
      </c>
      <c r="AD1100" s="7">
        <v>7.149998547182433E-5</v>
      </c>
      <c r="AE1100" s="7">
        <v>0.4143837514429769</v>
      </c>
      <c r="AF1100" s="7">
        <v>0.42742104363541972</v>
      </c>
      <c r="AG1100" s="7">
        <v>0.87673227064041603</v>
      </c>
      <c r="AH1100" s="7">
        <v>2.7671378936662787</v>
      </c>
    </row>
    <row r="1101" spans="24:34" x14ac:dyDescent="0.25">
      <c r="X1101">
        <v>72.5</v>
      </c>
      <c r="Y1101" s="7">
        <v>69.331746409162619</v>
      </c>
      <c r="Z1101" s="7">
        <v>3.1682535908373808</v>
      </c>
      <c r="AA1101" s="7">
        <v>3.1747994420539811</v>
      </c>
      <c r="AB1101" s="7">
        <v>2.0618156630302482E-3</v>
      </c>
      <c r="AC1101" s="7">
        <v>0.88200288827535933</v>
      </c>
      <c r="AD1101" s="7">
        <v>8.4592645633614462E-5</v>
      </c>
      <c r="AE1101" s="7">
        <v>0.4143837514429769</v>
      </c>
      <c r="AF1101" s="7">
        <v>0.43073201596817906</v>
      </c>
      <c r="AG1101" s="7">
        <v>0.93915008825818647</v>
      </c>
      <c r="AH1101" s="7">
        <v>3.1747994420539873</v>
      </c>
    </row>
    <row r="1102" spans="24:34" x14ac:dyDescent="0.25">
      <c r="X1102">
        <v>73</v>
      </c>
      <c r="Y1102" s="7">
        <v>71.630241647678645</v>
      </c>
      <c r="Z1102" s="7">
        <v>1.3697583523213552</v>
      </c>
      <c r="AA1102" s="7">
        <v>1.3740056090175017</v>
      </c>
      <c r="AB1102" s="7">
        <v>3.0911494598478387E-3</v>
      </c>
      <c r="AC1102" s="7">
        <v>0.38152071491344225</v>
      </c>
      <c r="AD1102" s="7">
        <v>2.3754571346001624E-5</v>
      </c>
      <c r="AE1102" s="7">
        <v>0.4143837514429769</v>
      </c>
      <c r="AF1102" s="7">
        <v>0.4314232074188622</v>
      </c>
      <c r="AG1102" s="7">
        <v>0.617673631389136</v>
      </c>
      <c r="AH1102" s="7">
        <v>1.3740056090174975</v>
      </c>
    </row>
    <row r="1103" spans="24:34" x14ac:dyDescent="0.25">
      <c r="X1103">
        <v>71.2</v>
      </c>
      <c r="Y1103" s="7">
        <v>68.610510846876423</v>
      </c>
      <c r="Z1103" s="7">
        <v>2.58948915312358</v>
      </c>
      <c r="AA1103" s="7">
        <v>2.5939931051696163</v>
      </c>
      <c r="AB1103" s="7">
        <v>1.7363007006703192E-3</v>
      </c>
      <c r="AC1103" s="7">
        <v>0.72076443441361404</v>
      </c>
      <c r="AD1103" s="7">
        <v>4.7556814645517341E-5</v>
      </c>
      <c r="AE1103" s="7">
        <v>0.4143837514429769</v>
      </c>
      <c r="AF1103" s="7">
        <v>0.43192468036578485</v>
      </c>
      <c r="AG1103" s="7">
        <v>0.84897846522371467</v>
      </c>
      <c r="AH1103" s="7">
        <v>2.5939931051696199</v>
      </c>
    </row>
    <row r="1104" spans="24:34" x14ac:dyDescent="0.25">
      <c r="X1104">
        <v>71</v>
      </c>
      <c r="Y1104" s="7">
        <v>67.861975406631771</v>
      </c>
      <c r="Z1104" s="7">
        <v>3.1380245933682289</v>
      </c>
      <c r="AA1104" s="7">
        <v>3.1766373947618547</v>
      </c>
      <c r="AB1104" s="7">
        <v>1.215524360989481E-2</v>
      </c>
      <c r="AC1104" s="7">
        <v>0.87803915928077025</v>
      </c>
      <c r="AD1104" s="7">
        <v>4.9928571172530546E-4</v>
      </c>
      <c r="AE1104" s="7">
        <v>0.43434378704136062</v>
      </c>
      <c r="AF1104" s="7">
        <v>0.435041415803609</v>
      </c>
      <c r="AG1104" s="7">
        <v>0.93703743750224311</v>
      </c>
      <c r="AH1104" s="7">
        <v>3.1766373947618609</v>
      </c>
    </row>
    <row r="1105" spans="24:34" x14ac:dyDescent="0.25">
      <c r="X1105">
        <v>76</v>
      </c>
      <c r="Y1105" s="7">
        <v>68.317793542398803</v>
      </c>
      <c r="Z1105" s="7">
        <v>7.6822064576011968</v>
      </c>
      <c r="AA1105" s="7">
        <v>7.6951543790146957</v>
      </c>
      <c r="AB1105" s="7">
        <v>1.6826071025702609E-3</v>
      </c>
      <c r="AC1105" s="7">
        <v>2.1382257117648678</v>
      </c>
      <c r="AD1105" s="7">
        <v>4.0557163579931827E-4</v>
      </c>
      <c r="AE1105" s="7">
        <v>0.43434378704136062</v>
      </c>
      <c r="AF1105" s="7">
        <v>0.43509537875664051</v>
      </c>
      <c r="AG1105" s="7">
        <v>1.462267318845931</v>
      </c>
      <c r="AH1105" s="7">
        <v>7.6951543790147019</v>
      </c>
    </row>
    <row r="1106" spans="24:34" x14ac:dyDescent="0.25">
      <c r="X1106">
        <v>75</v>
      </c>
      <c r="Y1106" s="7">
        <v>67.899472909974989</v>
      </c>
      <c r="Z1106" s="7">
        <v>7.100527090025011</v>
      </c>
      <c r="AA1106" s="7">
        <v>7.1129225768984554</v>
      </c>
      <c r="AB1106" s="7">
        <v>1.7426714180330135E-3</v>
      </c>
      <c r="AC1106" s="7">
        <v>1.9763835335598512</v>
      </c>
      <c r="AD1106" s="7">
        <v>3.5889041022161975E-4</v>
      </c>
      <c r="AE1106" s="7">
        <v>0.43434378704136062</v>
      </c>
      <c r="AF1106" s="7">
        <v>0.4411682769341625</v>
      </c>
      <c r="AG1106" s="7">
        <v>1.4058390852298321</v>
      </c>
      <c r="AH1106" s="7">
        <v>7.1129225768984536</v>
      </c>
    </row>
    <row r="1107" spans="24:34" x14ac:dyDescent="0.25">
      <c r="X1107">
        <v>73</v>
      </c>
      <c r="Y1107" s="7">
        <v>67.636895155379406</v>
      </c>
      <c r="Z1107" s="7">
        <v>5.3631048446205938</v>
      </c>
      <c r="AA1107" s="7">
        <v>5.3738831199046047</v>
      </c>
      <c r="AB1107" s="7">
        <v>2.0056772809384071E-3</v>
      </c>
      <c r="AC1107" s="7">
        <v>1.4929805281638646</v>
      </c>
      <c r="AD1107" s="7">
        <v>2.3576952612207745E-4</v>
      </c>
      <c r="AE1107" s="7">
        <v>0.43434378704136062</v>
      </c>
      <c r="AF1107" s="7">
        <v>0.44297373896843378</v>
      </c>
      <c r="AG1107" s="7">
        <v>1.221875823545038</v>
      </c>
      <c r="AH1107" s="7">
        <v>5.3738831199046047</v>
      </c>
    </row>
    <row r="1108" spans="24:34" x14ac:dyDescent="0.25">
      <c r="X1108">
        <v>73</v>
      </c>
      <c r="Y1108" s="7">
        <v>67.223181491707251</v>
      </c>
      <c r="Z1108" s="7">
        <v>5.7768185082927488</v>
      </c>
      <c r="AA1108" s="7">
        <v>5.7887607926685405</v>
      </c>
      <c r="AB1108" s="7">
        <v>2.0630122410510315E-3</v>
      </c>
      <c r="AC1108" s="7">
        <v>1.6081962879415868</v>
      </c>
      <c r="AD1108" s="7">
        <v>2.8139941802324595E-4</v>
      </c>
      <c r="AE1108" s="7">
        <v>0.43434378704136062</v>
      </c>
      <c r="AF1108" s="7">
        <v>0.44309363064661328</v>
      </c>
      <c r="AG1108" s="7">
        <v>1.2681467927419077</v>
      </c>
      <c r="AH1108" s="7">
        <v>5.7887607926685396</v>
      </c>
    </row>
    <row r="1109" spans="24:34" x14ac:dyDescent="0.25">
      <c r="X1109">
        <v>61.4</v>
      </c>
      <c r="Y1109" s="7">
        <v>57.353007471375285</v>
      </c>
      <c r="Z1109" s="7">
        <v>4.0469925286247133</v>
      </c>
      <c r="AA1109" s="7">
        <v>4.0756143507811728</v>
      </c>
      <c r="AB1109" s="7">
        <v>7.0227012894331026E-3</v>
      </c>
      <c r="AC1109" s="7">
        <v>1.1294438227259591</v>
      </c>
      <c r="AD1109" s="7">
        <v>4.7483261762176906E-4</v>
      </c>
      <c r="AE1109" s="7">
        <v>0.43434378704136062</v>
      </c>
      <c r="AF1109" s="7">
        <v>0.44428948393916678</v>
      </c>
      <c r="AG1109" s="7">
        <v>1.0627529452915947</v>
      </c>
      <c r="AH1109" s="7">
        <v>4.0756143507811764</v>
      </c>
    </row>
    <row r="1110" spans="24:34" x14ac:dyDescent="0.25">
      <c r="X1110">
        <v>69</v>
      </c>
      <c r="Y1110" s="7">
        <v>57.106356205665826</v>
      </c>
      <c r="Z1110" s="7">
        <v>11.893643794334174</v>
      </c>
      <c r="AA1110" s="7">
        <v>12.195640736393337</v>
      </c>
      <c r="AB1110" s="7">
        <v>2.4762695834255378E-2</v>
      </c>
      <c r="AC1110" s="7">
        <v>3.3493587450403712</v>
      </c>
      <c r="AD1110" s="7">
        <v>1.4991923252977697E-2</v>
      </c>
      <c r="AE1110" s="7">
        <v>0.43434378704136062</v>
      </c>
      <c r="AF1110" s="7">
        <v>0.4448512308662485</v>
      </c>
      <c r="AG1110" s="7">
        <v>1.8301253358828655</v>
      </c>
      <c r="AH1110" s="7">
        <v>12.195640736393337</v>
      </c>
    </row>
    <row r="1111" spans="24:34" x14ac:dyDescent="0.25">
      <c r="X1111">
        <v>63</v>
      </c>
      <c r="Y1111" s="7">
        <v>57.245712542162401</v>
      </c>
      <c r="Z1111" s="7">
        <v>5.7542874578375987</v>
      </c>
      <c r="AA1111" s="7">
        <v>5.8154466952367301</v>
      </c>
      <c r="AB1111" s="7">
        <v>1.0516687815095731E-2</v>
      </c>
      <c r="AC1111" s="7">
        <v>1.6087524012823657</v>
      </c>
      <c r="AD1111" s="7">
        <v>1.4477558331132581E-3</v>
      </c>
      <c r="AE1111" s="7">
        <v>0.43434378704136062</v>
      </c>
      <c r="AF1111" s="7">
        <v>0.44754482817858271</v>
      </c>
      <c r="AG1111" s="7">
        <v>1.2683660360015818</v>
      </c>
      <c r="AH1111" s="7">
        <v>5.8154466952367336</v>
      </c>
    </row>
    <row r="1112" spans="24:34" x14ac:dyDescent="0.25">
      <c r="X1112">
        <v>59.4</v>
      </c>
      <c r="Y1112" s="7">
        <v>56.162425709347758</v>
      </c>
      <c r="Z1112" s="7">
        <v>3.2375742906522404</v>
      </c>
      <c r="AA1112" s="7">
        <v>3.3017774871508152</v>
      </c>
      <c r="AB1112" s="7">
        <v>1.9445040360360783E-2</v>
      </c>
      <c r="AC1112" s="7">
        <v>0.90925492924220941</v>
      </c>
      <c r="AD1112" s="7">
        <v>8.6288840956132964E-4</v>
      </c>
      <c r="AE1112" s="7">
        <v>0.43434378704136062</v>
      </c>
      <c r="AF1112" s="7">
        <v>0.44870848560791371</v>
      </c>
      <c r="AG1112" s="7">
        <v>0.95354859825926508</v>
      </c>
      <c r="AH1112" s="7">
        <v>3.3017774871508188</v>
      </c>
    </row>
    <row r="1113" spans="24:34" x14ac:dyDescent="0.25">
      <c r="X1113">
        <v>58.2</v>
      </c>
      <c r="Y1113" s="7">
        <v>55.264205351635603</v>
      </c>
      <c r="Z1113" s="7">
        <v>2.9357946483644</v>
      </c>
      <c r="AA1113" s="7">
        <v>3.0003425861844804</v>
      </c>
      <c r="AB1113" s="7">
        <v>2.1513522528160751E-2</v>
      </c>
      <c r="AC1113" s="7">
        <v>0.82537279901294769</v>
      </c>
      <c r="AD1113" s="7">
        <v>7.8832155369427405E-4</v>
      </c>
      <c r="AE1113" s="7">
        <v>0.43434378704136062</v>
      </c>
      <c r="AF1113" s="7">
        <v>0.45251907507011513</v>
      </c>
      <c r="AG1113" s="7">
        <v>0.90850030215347077</v>
      </c>
      <c r="AH1113" s="7">
        <v>3.0003425861844799</v>
      </c>
    </row>
    <row r="1114" spans="24:34" x14ac:dyDescent="0.25">
      <c r="X1114">
        <v>57.1</v>
      </c>
      <c r="Y1114" s="7">
        <v>54.964489819786067</v>
      </c>
      <c r="Z1114" s="7">
        <v>2.1355101802139345</v>
      </c>
      <c r="AA1114" s="7">
        <v>2.1919649824822685</v>
      </c>
      <c r="AB1114" s="7">
        <v>2.5755339487406083E-2</v>
      </c>
      <c r="AC1114" s="7">
        <v>0.60168546560317571</v>
      </c>
      <c r="AD1114" s="7">
        <v>5.0371476950676999E-4</v>
      </c>
      <c r="AE1114" s="7">
        <v>0.43434378704136062</v>
      </c>
      <c r="AF1114" s="7">
        <v>0.45712190246063811</v>
      </c>
      <c r="AG1114" s="7">
        <v>0.77568386962935854</v>
      </c>
      <c r="AH1114" s="7">
        <v>2.1919649824822716</v>
      </c>
    </row>
    <row r="1115" spans="24:34" x14ac:dyDescent="0.25">
      <c r="X1115">
        <v>53.6</v>
      </c>
      <c r="Y1115" s="7">
        <v>53.285416551256745</v>
      </c>
      <c r="Z1115" s="7">
        <v>0.31458344874325661</v>
      </c>
      <c r="AA1115" s="7">
        <v>0.34063242432527119</v>
      </c>
      <c r="AB1115" s="7">
        <v>7.6472389948238073E-2</v>
      </c>
      <c r="AC1115" s="7">
        <v>9.1035927049421386E-2</v>
      </c>
      <c r="AD1115" s="7">
        <v>3.6118259728694507E-5</v>
      </c>
      <c r="AE1115" s="7">
        <v>0.43434378704136062</v>
      </c>
      <c r="AF1115" s="7">
        <v>0.4585514498530851</v>
      </c>
      <c r="AG1115" s="7">
        <v>0.30172160520821406</v>
      </c>
      <c r="AH1115" s="7">
        <v>0.34063242432527252</v>
      </c>
    </row>
    <row r="1116" spans="24:34" x14ac:dyDescent="0.25">
      <c r="X1116">
        <v>53.2</v>
      </c>
      <c r="Y1116" s="7">
        <v>52.208197123501193</v>
      </c>
      <c r="Z1116" s="7">
        <v>0.99180287649880938</v>
      </c>
      <c r="AA1116" s="7">
        <v>1.0706242046747647</v>
      </c>
      <c r="AB1116" s="7">
        <v>7.3621843996977479E-2</v>
      </c>
      <c r="AC1116" s="7">
        <v>0.28657156959014146</v>
      </c>
      <c r="AD1116" s="7">
        <v>3.435033595575157E-4</v>
      </c>
      <c r="AE1116" s="7">
        <v>0.43434378704136062</v>
      </c>
      <c r="AF1116" s="7">
        <v>0.45903534051016326</v>
      </c>
      <c r="AG1116" s="7">
        <v>0.53532379882659942</v>
      </c>
      <c r="AH1116" s="7">
        <v>1.0706242046747629</v>
      </c>
    </row>
    <row r="1117" spans="24:34" x14ac:dyDescent="0.25">
      <c r="X1117">
        <v>52.7</v>
      </c>
      <c r="Y1117" s="7">
        <v>51.455012242984061</v>
      </c>
      <c r="Z1117" s="7">
        <v>1.2449877570159416</v>
      </c>
      <c r="AA1117" s="7">
        <v>1.3278526045913424</v>
      </c>
      <c r="AB1117" s="7">
        <v>6.2405154976447455E-2</v>
      </c>
      <c r="AC1117" s="7">
        <v>0.35756859416674475</v>
      </c>
      <c r="AD1117" s="7">
        <v>4.4788899150631376E-4</v>
      </c>
      <c r="AE1117" s="7">
        <v>0.43434378704136062</v>
      </c>
      <c r="AF1117" s="7">
        <v>0.45965676691300561</v>
      </c>
      <c r="AG1117" s="7">
        <v>0.59797039572770216</v>
      </c>
      <c r="AH1117" s="7">
        <v>1.3278526045913439</v>
      </c>
    </row>
    <row r="1118" spans="24:34" x14ac:dyDescent="0.25">
      <c r="X1118">
        <v>52.3</v>
      </c>
      <c r="Y1118" s="7">
        <v>50.912266756618003</v>
      </c>
      <c r="Z1118" s="7">
        <v>1.3877332433819944</v>
      </c>
      <c r="AA1118" s="7">
        <v>1.507155222302579</v>
      </c>
      <c r="AB1118" s="7">
        <v>7.9236681898057063E-2</v>
      </c>
      <c r="AC1118" s="7">
        <v>0.40219241797859923</v>
      </c>
      <c r="AD1118" s="7">
        <v>7.3264304101432567E-4</v>
      </c>
      <c r="AE1118" s="7">
        <v>0.43434378704136062</v>
      </c>
      <c r="AF1118" s="7">
        <v>0.46043075304652287</v>
      </c>
      <c r="AG1118" s="7">
        <v>0.63418642210204978</v>
      </c>
      <c r="AH1118" s="7">
        <v>1.5071552223025795</v>
      </c>
    </row>
    <row r="1119" spans="24:34" x14ac:dyDescent="0.25">
      <c r="X1119">
        <v>52</v>
      </c>
      <c r="Y1119" s="7">
        <v>49.970635618972693</v>
      </c>
      <c r="Z1119" s="7">
        <v>2.0293643810273068</v>
      </c>
      <c r="AA1119" s="7">
        <v>2.1676963744239686</v>
      </c>
      <c r="AB1119" s="7">
        <v>6.3815207253563044E-2</v>
      </c>
      <c r="AC1119" s="7">
        <v>0.58328543789561094</v>
      </c>
      <c r="AD1119" s="7">
        <v>1.2205941076483132E-3</v>
      </c>
      <c r="AE1119" s="7">
        <v>0.43434378704136062</v>
      </c>
      <c r="AF1119" s="7">
        <v>0.46361835352270747</v>
      </c>
      <c r="AG1119" s="7">
        <v>0.76373126025822125</v>
      </c>
      <c r="AH1119" s="7">
        <v>2.1676963744239695</v>
      </c>
    </row>
    <row r="1120" spans="24:34" x14ac:dyDescent="0.25">
      <c r="X1120">
        <v>51.6</v>
      </c>
      <c r="Y1120" s="7">
        <v>49.414905384595535</v>
      </c>
      <c r="Z1120" s="7">
        <v>2.1850946154044664</v>
      </c>
      <c r="AA1120" s="7">
        <v>2.360304757881444</v>
      </c>
      <c r="AB1120" s="7">
        <v>7.4231999868626747E-2</v>
      </c>
      <c r="AC1120" s="7">
        <v>0.63156936530513053</v>
      </c>
      <c r="AD1120" s="7">
        <v>1.6833619533562253E-3</v>
      </c>
      <c r="AE1120" s="7">
        <v>0.43434378704136062</v>
      </c>
      <c r="AF1120" s="7">
        <v>0.46592995086752675</v>
      </c>
      <c r="AG1120" s="7">
        <v>0.79471338563354432</v>
      </c>
      <c r="AH1120" s="7">
        <v>2.3603047578814405</v>
      </c>
    </row>
    <row r="1121" spans="24:34" x14ac:dyDescent="0.25">
      <c r="X1121">
        <v>59</v>
      </c>
      <c r="Y1121" s="7">
        <v>48.194618990146601</v>
      </c>
      <c r="Z1121" s="7">
        <v>10.805381009853399</v>
      </c>
      <c r="AA1121" s="7">
        <v>11.760623951531237</v>
      </c>
      <c r="AB1121" s="7">
        <v>8.1223831797926568E-2</v>
      </c>
      <c r="AC1121" s="7">
        <v>3.1349969030296054</v>
      </c>
      <c r="AD1121" s="7">
        <v>4.5729282100075111E-2</v>
      </c>
      <c r="AE1121" s="7">
        <v>0.43434378704136062</v>
      </c>
      <c r="AF1121" s="7">
        <v>0.4675098715314287</v>
      </c>
      <c r="AG1121" s="7">
        <v>1.7705922464050285</v>
      </c>
      <c r="AH1121" s="7">
        <v>11.760623951531239</v>
      </c>
    </row>
    <row r="1122" spans="24:34" x14ac:dyDescent="0.25">
      <c r="X1122">
        <v>55</v>
      </c>
      <c r="Y1122" s="7">
        <v>47.091595135927761</v>
      </c>
      <c r="Z1122" s="7">
        <v>7.9084048640722386</v>
      </c>
      <c r="AA1122" s="7">
        <v>8.6331882745094859</v>
      </c>
      <c r="AB1122" s="7">
        <v>8.3953156978778448E-2</v>
      </c>
      <c r="AC1122" s="7">
        <v>2.297904338772621</v>
      </c>
      <c r="AD1122" s="7">
        <v>2.5470040704079776E-2</v>
      </c>
      <c r="AE1122" s="7">
        <v>0.43434378704136062</v>
      </c>
      <c r="AF1122" s="7">
        <v>0.47042015510302115</v>
      </c>
      <c r="AG1122" s="7">
        <v>1.5158840123085344</v>
      </c>
      <c r="AH1122" s="7">
        <v>8.6331882745094823</v>
      </c>
    </row>
    <row r="1123" spans="24:34" x14ac:dyDescent="0.25">
      <c r="X1123">
        <v>49.8</v>
      </c>
      <c r="Y1123" s="7">
        <v>46.184126372170802</v>
      </c>
      <c r="Z1123" s="7">
        <v>3.6158736278291954</v>
      </c>
      <c r="AA1123" s="7">
        <v>3.988098231515572</v>
      </c>
      <c r="AB1123" s="7">
        <v>9.3333860421216761E-2</v>
      </c>
      <c r="AC1123" s="7">
        <v>1.0560669152577069</v>
      </c>
      <c r="AD1123" s="7">
        <v>6.0425618682435457E-3</v>
      </c>
      <c r="AE1123" s="7">
        <v>0.4663087141536239</v>
      </c>
      <c r="AF1123" s="7">
        <v>0.47052469272819525</v>
      </c>
      <c r="AG1123" s="7">
        <v>1.0276511641883674</v>
      </c>
      <c r="AH1123" s="7">
        <v>3.9880982315155711</v>
      </c>
    </row>
    <row r="1124" spans="24:34" x14ac:dyDescent="0.25">
      <c r="X1124">
        <v>49.2</v>
      </c>
      <c r="Y1124" s="7">
        <v>51.772531015986331</v>
      </c>
      <c r="Z1124" s="7">
        <v>-2.5725310159863284</v>
      </c>
      <c r="AA1124" s="7">
        <v>-3.2377895846680005</v>
      </c>
      <c r="AB1124" s="7">
        <v>0.20546689378206948</v>
      </c>
      <c r="AC1124" s="7">
        <v>-0.80261359627555817</v>
      </c>
      <c r="AD1124" s="7">
        <v>8.7677726783891262E-3</v>
      </c>
      <c r="AE1124" s="7">
        <v>0.4663087141536239</v>
      </c>
      <c r="AF1124" s="7">
        <v>0.47107243681103661</v>
      </c>
      <c r="AG1124" s="7">
        <v>0.89588704437309408</v>
      </c>
      <c r="AH1124" s="7">
        <v>-3.2377895846679992</v>
      </c>
    </row>
    <row r="1125" spans="24:34" x14ac:dyDescent="0.25">
      <c r="X1125">
        <v>66.2</v>
      </c>
      <c r="Y1125" s="7">
        <v>66.11813412966255</v>
      </c>
      <c r="Z1125" s="7">
        <v>8.1865870337452407E-2</v>
      </c>
      <c r="AA1125" s="7">
        <v>8.3570344779005268E-2</v>
      </c>
      <c r="AB1125" s="7">
        <v>2.039568516865535E-2</v>
      </c>
      <c r="AC1125" s="7">
        <v>2.3002732570924778E-2</v>
      </c>
      <c r="AD1125" s="7">
        <v>5.7981957050416056E-7</v>
      </c>
      <c r="AE1125" s="7">
        <v>0.4663087141536239</v>
      </c>
      <c r="AF1125" s="7">
        <v>0.47169388317161631</v>
      </c>
      <c r="AG1125" s="7">
        <v>0.15166651763301212</v>
      </c>
      <c r="AH1125" s="7">
        <v>8.3570344779000882E-2</v>
      </c>
    </row>
    <row r="1126" spans="24:34" x14ac:dyDescent="0.25">
      <c r="X1126">
        <v>66</v>
      </c>
      <c r="Y1126" s="7">
        <v>66.79903914726448</v>
      </c>
      <c r="Z1126" s="7">
        <v>-0.79903914726448022</v>
      </c>
      <c r="AA1126" s="7">
        <v>-0.86853858362665903</v>
      </c>
      <c r="AB1126" s="7">
        <v>8.0018824347426187E-2</v>
      </c>
      <c r="AC1126" s="7">
        <v>-0.23167569708722335</v>
      </c>
      <c r="AD1126" s="7">
        <v>2.4570872663175815E-4</v>
      </c>
      <c r="AE1126" s="7">
        <v>0.4663087141536239</v>
      </c>
      <c r="AF1126" s="7">
        <v>0.47180261597749429</v>
      </c>
      <c r="AG1126" s="7">
        <v>0.48132701678507861</v>
      </c>
      <c r="AH1126" s="7">
        <v>-0.8685385836266647</v>
      </c>
    </row>
    <row r="1127" spans="24:34" x14ac:dyDescent="0.25">
      <c r="X1127">
        <v>65.7</v>
      </c>
      <c r="Y1127" s="7">
        <v>66.51865584477207</v>
      </c>
      <c r="Z1127" s="7">
        <v>-0.8186558447720671</v>
      </c>
      <c r="AA1127" s="7">
        <v>-0.8899758259650099</v>
      </c>
      <c r="AB1127" s="7">
        <v>8.0136986996930323E-2</v>
      </c>
      <c r="AC1127" s="7">
        <v>-0.23737866348438633</v>
      </c>
      <c r="AD1127" s="7">
        <v>2.5836852913318055E-4</v>
      </c>
      <c r="AE1127" s="7">
        <v>0.4663087141536239</v>
      </c>
      <c r="AF1127" s="7">
        <v>0.47202899152377215</v>
      </c>
      <c r="AG1127" s="7">
        <v>0.4872152126980297</v>
      </c>
      <c r="AH1127" s="7">
        <v>-0.88997582596500713</v>
      </c>
    </row>
    <row r="1128" spans="24:34" x14ac:dyDescent="0.25">
      <c r="X1128">
        <v>65.5</v>
      </c>
      <c r="Y1128" s="7">
        <v>66.555558746843417</v>
      </c>
      <c r="Z1128" s="7">
        <v>-1.0555587468434169</v>
      </c>
      <c r="AA1128" s="7">
        <v>-1.0823684522577679</v>
      </c>
      <c r="AB1128" s="7">
        <v>2.4769481555405488E-2</v>
      </c>
      <c r="AC1128" s="7">
        <v>-0.29725602016442992</v>
      </c>
      <c r="AD1128" s="7">
        <v>1.1811834410315458E-4</v>
      </c>
      <c r="AE1128" s="7">
        <v>0.4663087141536239</v>
      </c>
      <c r="AF1128" s="7">
        <v>0.47219207003402131</v>
      </c>
      <c r="AG1128" s="7">
        <v>0.54521190390932395</v>
      </c>
      <c r="AH1128" s="7">
        <v>-1.0823684522577686</v>
      </c>
    </row>
    <row r="1129" spans="24:34" x14ac:dyDescent="0.25">
      <c r="X1129">
        <v>65.099999999999994</v>
      </c>
      <c r="Y1129" s="7">
        <v>66.562099929190481</v>
      </c>
      <c r="Z1129" s="7">
        <v>-1.4620999291904866</v>
      </c>
      <c r="AA1129" s="7">
        <v>-1.5100740539905644</v>
      </c>
      <c r="AB1129" s="7">
        <v>3.1769385530004884E-2</v>
      </c>
      <c r="AC1129" s="7">
        <v>-0.41322781095874722</v>
      </c>
      <c r="AD1129" s="7">
        <v>2.9488690597957175E-4</v>
      </c>
      <c r="AE1129" s="7">
        <v>0.4663087141536239</v>
      </c>
      <c r="AF1129" s="7">
        <v>0.47695757486836632</v>
      </c>
      <c r="AG1129" s="7">
        <v>0.64282797929053093</v>
      </c>
      <c r="AH1129" s="7">
        <v>-1.5100740539905704</v>
      </c>
    </row>
    <row r="1130" spans="24:34" x14ac:dyDescent="0.25">
      <c r="X1130">
        <v>64.8</v>
      </c>
      <c r="Y1130" s="7">
        <v>65.496861294022338</v>
      </c>
      <c r="Z1130" s="7">
        <v>-0.69686129402234087</v>
      </c>
      <c r="AA1130" s="7">
        <v>-0.72724240870037704</v>
      </c>
      <c r="AB1130" s="7">
        <v>4.1775774232318763E-2</v>
      </c>
      <c r="AC1130" s="7">
        <v>-0.19797696471475082</v>
      </c>
      <c r="AD1130" s="7">
        <v>8.9935899610574685E-5</v>
      </c>
      <c r="AE1130" s="7">
        <v>0.4663087141536239</v>
      </c>
      <c r="AF1130" s="7">
        <v>0.47722117882404963</v>
      </c>
      <c r="AG1130" s="7">
        <v>0.44494602449595033</v>
      </c>
      <c r="AH1130" s="7">
        <v>-0.72724240870037549</v>
      </c>
    </row>
    <row r="1131" spans="24:34" x14ac:dyDescent="0.25">
      <c r="X1131">
        <v>64.599999999999994</v>
      </c>
      <c r="Y1131" s="7">
        <v>63.66500983605102</v>
      </c>
      <c r="Z1131" s="7">
        <v>0.93499016394897438</v>
      </c>
      <c r="AA1131" s="7">
        <v>1.0312634510132312</v>
      </c>
      <c r="AB1131" s="7">
        <v>9.3354697065690689E-2</v>
      </c>
      <c r="AC1131" s="7">
        <v>0.27308020860932158</v>
      </c>
      <c r="AD1131" s="7">
        <v>4.0413420435462768E-4</v>
      </c>
      <c r="AE1131" s="7">
        <v>0.4663087141536239</v>
      </c>
      <c r="AF1131" s="7">
        <v>0.47773846518780005</v>
      </c>
      <c r="AG1131" s="7">
        <v>0.52257076899624</v>
      </c>
      <c r="AH1131" s="7">
        <v>1.0312634510132335</v>
      </c>
    </row>
    <row r="1132" spans="24:34" x14ac:dyDescent="0.25">
      <c r="X1132">
        <v>64.400000000000006</v>
      </c>
      <c r="Y1132" s="7">
        <v>63.553457568758205</v>
      </c>
      <c r="Z1132" s="7">
        <v>0.84654243124180084</v>
      </c>
      <c r="AA1132" s="7">
        <v>0.92849764718422989</v>
      </c>
      <c r="AB1132" s="7">
        <v>8.826647670133074E-2</v>
      </c>
      <c r="AC1132" s="7">
        <v>0.24655661623815697</v>
      </c>
      <c r="AD1132" s="7">
        <v>3.0974734257551415E-4</v>
      </c>
      <c r="AE1132" s="7">
        <v>0.48161589062349974</v>
      </c>
      <c r="AF1132" s="7">
        <v>0.4778969108560519</v>
      </c>
      <c r="AG1132" s="7">
        <v>0.49654467698099131</v>
      </c>
      <c r="AH1132" s="7">
        <v>0.92849764718422789</v>
      </c>
    </row>
    <row r="1133" spans="24:34" x14ac:dyDescent="0.25">
      <c r="X1133">
        <v>64.2</v>
      </c>
      <c r="Y1133" s="7">
        <v>63.648790197466354</v>
      </c>
      <c r="Z1133" s="7">
        <v>0.55120980253364849</v>
      </c>
      <c r="AA1133" s="7">
        <v>0.56462869098574942</v>
      </c>
      <c r="AB1133" s="7">
        <v>2.3765863595547793E-2</v>
      </c>
      <c r="AC1133" s="7">
        <v>0.15514644519054183</v>
      </c>
      <c r="AD1133" s="7">
        <v>3.084108639241278E-5</v>
      </c>
      <c r="AE1133" s="7">
        <v>0.48161589062349974</v>
      </c>
      <c r="AF1133" s="7">
        <v>0.47824882678174502</v>
      </c>
      <c r="AG1133" s="7">
        <v>0.39388633536915424</v>
      </c>
      <c r="AH1133" s="7">
        <v>0.56462869098574853</v>
      </c>
    </row>
    <row r="1134" spans="24:34" x14ac:dyDescent="0.25">
      <c r="X1134">
        <v>62.9</v>
      </c>
      <c r="Y1134" s="7">
        <v>66.337620951945681</v>
      </c>
      <c r="Z1134" s="7">
        <v>-3.4376209519456822</v>
      </c>
      <c r="AA1134" s="7">
        <v>-3.5539234668683335</v>
      </c>
      <c r="AB1134" s="7">
        <v>3.2725103960985095E-2</v>
      </c>
      <c r="AC1134" s="7">
        <v>-0.97204175565278372</v>
      </c>
      <c r="AD1134" s="7">
        <v>1.6824701186077917E-3</v>
      </c>
      <c r="AE1134" s="7">
        <v>0.48161589062349974</v>
      </c>
      <c r="AF1134" s="7">
        <v>0.47887180803831231</v>
      </c>
      <c r="AG1134" s="7">
        <v>0.9859217796827412</v>
      </c>
      <c r="AH1134" s="7">
        <v>-3.5539234668683326</v>
      </c>
    </row>
    <row r="1135" spans="24:34" x14ac:dyDescent="0.25">
      <c r="X1135">
        <v>63.7</v>
      </c>
      <c r="Y1135" s="7">
        <v>61.923023267137459</v>
      </c>
      <c r="Z1135" s="7">
        <v>1.7769767328625434</v>
      </c>
      <c r="AA1135" s="7">
        <v>1.824309667187002</v>
      </c>
      <c r="AB1135" s="7">
        <v>2.594566875120884E-2</v>
      </c>
      <c r="AC1135" s="7">
        <v>0.50071666066094966</v>
      </c>
      <c r="AD1135" s="7">
        <v>3.5148935012576412E-4</v>
      </c>
      <c r="AE1135" s="7">
        <v>0.48161589062349974</v>
      </c>
      <c r="AF1135" s="7">
        <v>0.47888656735601681</v>
      </c>
      <c r="AG1135" s="7">
        <v>0.7076133553438273</v>
      </c>
      <c r="AH1135" s="7">
        <v>1.8243096671870056</v>
      </c>
    </row>
    <row r="1136" spans="24:34" x14ac:dyDescent="0.25">
      <c r="X1136">
        <v>63.5</v>
      </c>
      <c r="Y1136" s="7">
        <v>61.674175664464883</v>
      </c>
      <c r="Z1136" s="7">
        <v>1.8258243355351169</v>
      </c>
      <c r="AA1136" s="7">
        <v>1.8725479659627098</v>
      </c>
      <c r="AB1136" s="7">
        <v>2.4951900446284668E-2</v>
      </c>
      <c r="AC1136" s="7">
        <v>0.5142186963182741</v>
      </c>
      <c r="AD1136" s="7">
        <v>3.5613914671031816E-4</v>
      </c>
      <c r="AE1136" s="7">
        <v>0.48161589062349974</v>
      </c>
      <c r="AF1136" s="7">
        <v>0.47929008939774898</v>
      </c>
      <c r="AG1136" s="7">
        <v>0.71709043803294026</v>
      </c>
      <c r="AH1136" s="7">
        <v>1.8725479659627113</v>
      </c>
    </row>
    <row r="1137" spans="24:34" x14ac:dyDescent="0.25">
      <c r="X1137">
        <v>77.599999999999994</v>
      </c>
      <c r="Y1137" s="7">
        <v>73.435040256527685</v>
      </c>
      <c r="Z1137" s="7">
        <v>4.1649597434723091</v>
      </c>
      <c r="AA1137" s="7">
        <v>4.2300644134610508</v>
      </c>
      <c r="AB1137" s="7">
        <v>1.5390940568554973E-2</v>
      </c>
      <c r="AC1137" s="7">
        <v>1.1672954323985461</v>
      </c>
      <c r="AD1137" s="7">
        <v>1.1210095310920218E-3</v>
      </c>
      <c r="AE1137" s="7">
        <v>0.48161589062349974</v>
      </c>
      <c r="AF1137" s="7">
        <v>0.48108245140303146</v>
      </c>
      <c r="AG1137" s="7">
        <v>1.0804144725051337</v>
      </c>
      <c r="AH1137" s="7">
        <v>4.2300644134610472</v>
      </c>
    </row>
    <row r="1138" spans="24:34" x14ac:dyDescent="0.25">
      <c r="X1138">
        <v>77.5</v>
      </c>
      <c r="Y1138" s="7">
        <v>73.804324834261578</v>
      </c>
      <c r="Z1138" s="7">
        <v>3.6956751657384217</v>
      </c>
      <c r="AA1138" s="7">
        <v>3.7602890979951979</v>
      </c>
      <c r="AB1138" s="7">
        <v>1.7183235270721752E-2</v>
      </c>
      <c r="AC1138" s="7">
        <v>1.03671505503467</v>
      </c>
      <c r="AD1138" s="7">
        <v>9.8900295722379101E-4</v>
      </c>
      <c r="AE1138" s="7">
        <v>0.48161589062349974</v>
      </c>
      <c r="AF1138" s="7">
        <v>0.48134222187075193</v>
      </c>
      <c r="AG1138" s="7">
        <v>1.0181920521368599</v>
      </c>
      <c r="AH1138" s="7">
        <v>3.7602890979952033</v>
      </c>
    </row>
    <row r="1139" spans="24:34" x14ac:dyDescent="0.25">
      <c r="X1139">
        <v>77.2</v>
      </c>
      <c r="Y1139" s="7">
        <v>75.291508398513244</v>
      </c>
      <c r="Z1139" s="7">
        <v>1.9084916014867588</v>
      </c>
      <c r="AA1139" s="7">
        <v>1.9144971755969067</v>
      </c>
      <c r="AB1139" s="7">
        <v>3.1368936902589316E-3</v>
      </c>
      <c r="AC1139" s="7">
        <v>0.53158703871952151</v>
      </c>
      <c r="AD1139" s="7">
        <v>4.6801464508851937E-5</v>
      </c>
      <c r="AE1139" s="7">
        <v>0.48161589062349974</v>
      </c>
      <c r="AF1139" s="7">
        <v>0.48503346192229696</v>
      </c>
      <c r="AG1139" s="7">
        <v>0.72910015685056706</v>
      </c>
      <c r="AH1139" s="7">
        <v>1.9144971755969074</v>
      </c>
    </row>
    <row r="1140" spans="24:34" x14ac:dyDescent="0.25">
      <c r="X1140">
        <v>77.3</v>
      </c>
      <c r="Y1140" s="7">
        <v>73.479003669867339</v>
      </c>
      <c r="Z1140" s="7">
        <v>3.8209963301326582</v>
      </c>
      <c r="AA1140" s="7">
        <v>3.8294927833016601</v>
      </c>
      <c r="AB1140" s="7">
        <v>2.2186889099384023E-3</v>
      </c>
      <c r="AC1140" s="7">
        <v>1.0638020668545507</v>
      </c>
      <c r="AD1140" s="7">
        <v>1.3244302943288443E-4</v>
      </c>
      <c r="AE1140" s="7">
        <v>0.48161589062349974</v>
      </c>
      <c r="AF1140" s="7">
        <v>0.48526585942310674</v>
      </c>
      <c r="AG1140" s="7">
        <v>1.0314078082187232</v>
      </c>
      <c r="AH1140" s="7">
        <v>3.8294927833016588</v>
      </c>
    </row>
    <row r="1141" spans="24:34" x14ac:dyDescent="0.25">
      <c r="X1141">
        <v>76.5</v>
      </c>
      <c r="Y1141" s="7">
        <v>73.933958124040416</v>
      </c>
      <c r="Z1141" s="7">
        <v>2.5660418759595842</v>
      </c>
      <c r="AA1141" s="7">
        <v>2.5720235228590695</v>
      </c>
      <c r="AB1141" s="7">
        <v>2.3256579289875311E-3</v>
      </c>
      <c r="AC1141" s="7">
        <v>0.71444899490675129</v>
      </c>
      <c r="AD1141" s="7">
        <v>6.262473361571672E-5</v>
      </c>
      <c r="AE1141" s="7">
        <v>0.48161589062349974</v>
      </c>
      <c r="AF1141" s="7">
        <v>0.48555114955147932</v>
      </c>
      <c r="AG1141" s="7">
        <v>0.84525084732684608</v>
      </c>
      <c r="AH1141" s="7">
        <v>2.5720235228590638</v>
      </c>
    </row>
    <row r="1142" spans="24:34" x14ac:dyDescent="0.25">
      <c r="X1142">
        <v>76.8</v>
      </c>
      <c r="Y1142" s="7">
        <v>73.536656616086759</v>
      </c>
      <c r="Z1142" s="7">
        <v>3.263343383913238</v>
      </c>
      <c r="AA1142" s="7">
        <v>3.2690907743264574</v>
      </c>
      <c r="AB1142" s="7">
        <v>1.7581005881985167E-3</v>
      </c>
      <c r="AC1142" s="7">
        <v>0.90833650658748943</v>
      </c>
      <c r="AD1142" s="7">
        <v>7.6479996927677018E-5</v>
      </c>
      <c r="AE1142" s="7">
        <v>0.48161589062349974</v>
      </c>
      <c r="AF1142" s="7">
        <v>0.48555993844692519</v>
      </c>
      <c r="AG1142" s="7">
        <v>0.95306689512724629</v>
      </c>
      <c r="AH1142" s="7">
        <v>3.2690907743264557</v>
      </c>
    </row>
    <row r="1143" spans="24:34" x14ac:dyDescent="0.25">
      <c r="X1143">
        <v>76.5</v>
      </c>
      <c r="Y1143" s="7">
        <v>73.360700630741974</v>
      </c>
      <c r="Z1143" s="7">
        <v>3.1392993692580262</v>
      </c>
      <c r="AA1143" s="7">
        <v>3.1439184646568634</v>
      </c>
      <c r="AB1143" s="7">
        <v>1.4692160279486969E-3</v>
      </c>
      <c r="AC1143" s="7">
        <v>0.87368302012386334</v>
      </c>
      <c r="AD1143" s="7">
        <v>5.9112372305894412E-5</v>
      </c>
      <c r="AE1143" s="7">
        <v>0.48161589062349974</v>
      </c>
      <c r="AF1143" s="7">
        <v>0.48617493582075427</v>
      </c>
      <c r="AG1143" s="7">
        <v>0.93471012625512051</v>
      </c>
      <c r="AH1143" s="7">
        <v>3.1439184646568639</v>
      </c>
    </row>
    <row r="1144" spans="24:34" x14ac:dyDescent="0.25">
      <c r="X1144">
        <v>76.400000000000006</v>
      </c>
      <c r="Y1144" s="7">
        <v>72.913287357021886</v>
      </c>
      <c r="Z1144" s="7">
        <v>3.4867126429781194</v>
      </c>
      <c r="AA1144" s="7">
        <v>3.4925062074829469</v>
      </c>
      <c r="AB1144" s="7">
        <v>1.6588558933466838E-3</v>
      </c>
      <c r="AC1144" s="7">
        <v>0.97046206439872162</v>
      </c>
      <c r="AD1144" s="7">
        <v>8.2363200829946542E-5</v>
      </c>
      <c r="AE1144" s="7">
        <v>0.48161589062349974</v>
      </c>
      <c r="AF1144" s="7">
        <v>0.49018351349548017</v>
      </c>
      <c r="AG1144" s="7">
        <v>0.98512032990834253</v>
      </c>
      <c r="AH1144" s="7">
        <v>3.4925062074829523</v>
      </c>
    </row>
    <row r="1145" spans="24:34" x14ac:dyDescent="0.25">
      <c r="X1145">
        <v>76.2</v>
      </c>
      <c r="Y1145" s="7">
        <v>73.412628293426437</v>
      </c>
      <c r="Z1145" s="7">
        <v>2.7873717065735661</v>
      </c>
      <c r="AA1145" s="7">
        <v>2.7916706086768244</v>
      </c>
      <c r="AB1145" s="7">
        <v>1.5399030565753594E-3</v>
      </c>
      <c r="AC1145" s="7">
        <v>0.77576721647057556</v>
      </c>
      <c r="AD1145" s="7">
        <v>4.8850826073574936E-5</v>
      </c>
      <c r="AE1145" s="7">
        <v>0.5039283835636299</v>
      </c>
      <c r="AF1145" s="7">
        <v>0.49181169434413569</v>
      </c>
      <c r="AG1145" s="7">
        <v>0.88077648496685901</v>
      </c>
      <c r="AH1145" s="7">
        <v>2.791670608676819</v>
      </c>
    </row>
    <row r="1146" spans="24:34" x14ac:dyDescent="0.25">
      <c r="X1146">
        <v>75.8</v>
      </c>
      <c r="Y1146" s="7">
        <v>71.881436124820596</v>
      </c>
      <c r="Z1146" s="7">
        <v>3.9185638751794016</v>
      </c>
      <c r="AA1146" s="7">
        <v>3.9429025215300868</v>
      </c>
      <c r="AB1146" s="7">
        <v>6.1727740459676349E-3</v>
      </c>
      <c r="AC1146" s="7">
        <v>1.0931339363169847</v>
      </c>
      <c r="AD1146" s="7">
        <v>3.9062734625621283E-4</v>
      </c>
      <c r="AE1146" s="7">
        <v>0.5039283835636299</v>
      </c>
      <c r="AF1146" s="7">
        <v>0.49343734752100799</v>
      </c>
      <c r="AG1146" s="7">
        <v>1.0455304569054815</v>
      </c>
      <c r="AH1146" s="7">
        <v>3.9429025215300828</v>
      </c>
    </row>
    <row r="1147" spans="24:34" x14ac:dyDescent="0.25">
      <c r="X1147">
        <v>75.8</v>
      </c>
      <c r="Y1147" s="7">
        <v>73.263286626215432</v>
      </c>
      <c r="Z1147" s="7">
        <v>2.5367133737845649</v>
      </c>
      <c r="AA1147" s="7">
        <v>2.5423460562053037</v>
      </c>
      <c r="AB1147" s="7">
        <v>2.2155451288728514E-3</v>
      </c>
      <c r="AC1147" s="7">
        <v>0.70624424773821337</v>
      </c>
      <c r="AD1147" s="7">
        <v>5.8290813104478068E-5</v>
      </c>
      <c r="AE1147" s="7">
        <v>0.5039283835636299</v>
      </c>
      <c r="AF1147" s="7">
        <v>0.49522012317682129</v>
      </c>
      <c r="AG1147" s="7">
        <v>0.84038339330225542</v>
      </c>
      <c r="AH1147" s="7">
        <v>2.5423460562052997</v>
      </c>
    </row>
    <row r="1148" spans="24:34" x14ac:dyDescent="0.25">
      <c r="X1148">
        <v>75.5</v>
      </c>
      <c r="Y1148" s="7">
        <v>72.94790090901833</v>
      </c>
      <c r="Z1148" s="7">
        <v>2.5520990909816703</v>
      </c>
      <c r="AA1148" s="7">
        <v>2.5574229238028039</v>
      </c>
      <c r="AB1148" s="7">
        <v>2.0817177994239314E-3</v>
      </c>
      <c r="AC1148" s="7">
        <v>0.71048012759443047</v>
      </c>
      <c r="AD1148" s="7">
        <v>5.5421355759523576E-5</v>
      </c>
      <c r="AE1148" s="7">
        <v>0.5039283835636299</v>
      </c>
      <c r="AF1148" s="7">
        <v>0.49538347401549532</v>
      </c>
      <c r="AG1148" s="7">
        <v>0.84289983247977363</v>
      </c>
      <c r="AH1148" s="7">
        <v>2.5574229238028052</v>
      </c>
    </row>
    <row r="1149" spans="24:34" x14ac:dyDescent="0.25">
      <c r="X1149">
        <v>75.7</v>
      </c>
      <c r="Y1149" s="7">
        <v>72.793500639575342</v>
      </c>
      <c r="Z1149" s="7">
        <v>2.9064993604246609</v>
      </c>
      <c r="AA1149" s="7">
        <v>2.9136262790681968</v>
      </c>
      <c r="AB1149" s="7">
        <v>2.4460647869408779E-3</v>
      </c>
      <c r="AC1149" s="7">
        <v>0.8092895459478302</v>
      </c>
      <c r="AD1149" s="7">
        <v>8.4525126482573677E-5</v>
      </c>
      <c r="AE1149" s="7">
        <v>0.5039283835636299</v>
      </c>
      <c r="AF1149" s="7">
        <v>0.4958538042146266</v>
      </c>
      <c r="AG1149" s="7">
        <v>0.89960521671888394</v>
      </c>
      <c r="AH1149" s="7">
        <v>2.913626279068195</v>
      </c>
    </row>
    <row r="1150" spans="24:34" x14ac:dyDescent="0.25">
      <c r="X1150">
        <v>75.5</v>
      </c>
      <c r="Y1150" s="7">
        <v>72.548974948616149</v>
      </c>
      <c r="Z1150" s="7">
        <v>2.9510250513838514</v>
      </c>
      <c r="AA1150" s="7">
        <v>2.9571233234486556</v>
      </c>
      <c r="AB1150" s="7">
        <v>2.0622312287259443E-3</v>
      </c>
      <c r="AC1150" s="7">
        <v>0.82152930187098028</v>
      </c>
      <c r="AD1150" s="7">
        <v>7.3405130497373832E-5</v>
      </c>
      <c r="AE1150" s="7">
        <v>0.5039283835636299</v>
      </c>
      <c r="AF1150" s="7">
        <v>0.49955731958735411</v>
      </c>
      <c r="AG1150" s="7">
        <v>0.90638253616835551</v>
      </c>
      <c r="AH1150" s="7">
        <v>2.9571233234486609</v>
      </c>
    </row>
    <row r="1151" spans="24:34" x14ac:dyDescent="0.25">
      <c r="X1151">
        <v>62.7</v>
      </c>
      <c r="Y1151" s="7">
        <v>65.2314984356221</v>
      </c>
      <c r="Z1151" s="7">
        <v>-2.5314984356220975</v>
      </c>
      <c r="AA1151" s="7">
        <v>-2.5425320106930656</v>
      </c>
      <c r="AB1151" s="7">
        <v>4.3396012418180233E-3</v>
      </c>
      <c r="AC1151" s="7">
        <v>-0.70554373230474521</v>
      </c>
      <c r="AD1151" s="7">
        <v>1.1419126032183006E-4</v>
      </c>
      <c r="AE1151" s="7">
        <v>0.5039283835636299</v>
      </c>
      <c r="AF1151" s="7">
        <v>0.50047762816732655</v>
      </c>
      <c r="AG1151" s="7">
        <v>0.83996650665651262</v>
      </c>
      <c r="AH1151" s="7">
        <v>-2.5425320106930629</v>
      </c>
    </row>
    <row r="1152" spans="24:34" x14ac:dyDescent="0.25">
      <c r="X1152">
        <v>62.4</v>
      </c>
      <c r="Y1152" s="7">
        <v>64.64377907179977</v>
      </c>
      <c r="Z1152" s="7">
        <v>-2.2437790717997714</v>
      </c>
      <c r="AA1152" s="7">
        <v>-2.2743027563665166</v>
      </c>
      <c r="AB1152" s="7">
        <v>1.3421117518897262E-2</v>
      </c>
      <c r="AC1152" s="7">
        <v>-0.62822624705487418</v>
      </c>
      <c r="AD1152" s="7">
        <v>2.8257609369247233E-4</v>
      </c>
      <c r="AE1152" s="7">
        <v>0.5039283835636299</v>
      </c>
      <c r="AF1152" s="7">
        <v>0.50071666066094966</v>
      </c>
      <c r="AG1152" s="7">
        <v>0.79260724640573033</v>
      </c>
      <c r="AH1152" s="7">
        <v>-2.2743027563665184</v>
      </c>
    </row>
    <row r="1153" spans="24:34" x14ac:dyDescent="0.25">
      <c r="X1153">
        <v>62.2</v>
      </c>
      <c r="Y1153" s="7">
        <v>64.859033001849639</v>
      </c>
      <c r="Z1153" s="7">
        <v>-2.659033001849636</v>
      </c>
      <c r="AA1153" s="7">
        <v>-2.6704889461341992</v>
      </c>
      <c r="AB1153" s="7">
        <v>4.2898302579183088E-3</v>
      </c>
      <c r="AC1153" s="7">
        <v>-0.74106985552256055</v>
      </c>
      <c r="AD1153" s="7">
        <v>1.2452938979978727E-4</v>
      </c>
      <c r="AE1153" s="7">
        <v>0.5039283835636299</v>
      </c>
      <c r="AF1153" s="7">
        <v>0.50095291445386003</v>
      </c>
      <c r="AG1153" s="7">
        <v>0.86085414300133367</v>
      </c>
      <c r="AH1153" s="7">
        <v>-2.6704889461341987</v>
      </c>
    </row>
    <row r="1154" spans="24:34" x14ac:dyDescent="0.25">
      <c r="X1154">
        <v>62</v>
      </c>
      <c r="Y1154" s="7">
        <v>64.613183902083122</v>
      </c>
      <c r="Z1154" s="7">
        <v>-2.6131839020831222</v>
      </c>
      <c r="AA1154" s="7">
        <v>-2.6230943388814438</v>
      </c>
      <c r="AB1154" s="7">
        <v>3.7781473016141312E-3</v>
      </c>
      <c r="AC1154" s="7">
        <v>-0.72810469907103637</v>
      </c>
      <c r="AD1154" s="7">
        <v>1.0581735189351181E-4</v>
      </c>
      <c r="AE1154" s="7">
        <v>0.5039283835636299</v>
      </c>
      <c r="AF1154" s="7">
        <v>0.50133190692219964</v>
      </c>
      <c r="AG1154" s="7">
        <v>0.8532905127042234</v>
      </c>
      <c r="AH1154" s="7">
        <v>-2.6230943388814465</v>
      </c>
    </row>
    <row r="1155" spans="24:34" x14ac:dyDescent="0.25">
      <c r="X1155">
        <v>61.8</v>
      </c>
      <c r="Y1155" s="7">
        <v>64.073394972366813</v>
      </c>
      <c r="Z1155" s="7">
        <v>-2.2733949723668161</v>
      </c>
      <c r="AA1155" s="7">
        <v>-2.2833158314983137</v>
      </c>
      <c r="AB1155" s="7">
        <v>4.3449351135027049E-3</v>
      </c>
      <c r="AC1155" s="7">
        <v>-0.63361045284813888</v>
      </c>
      <c r="AD1155" s="7">
        <v>9.2207331472923823E-5</v>
      </c>
      <c r="AE1155" s="7">
        <v>0.5039283835636299</v>
      </c>
      <c r="AF1155" s="7">
        <v>0.50263325470209952</v>
      </c>
      <c r="AG1155" s="7">
        <v>0.79599651560050111</v>
      </c>
      <c r="AH1155" s="7">
        <v>-2.2833158314983097</v>
      </c>
    </row>
    <row r="1156" spans="24:34" x14ac:dyDescent="0.25">
      <c r="X1156">
        <v>61.6</v>
      </c>
      <c r="Y1156" s="7">
        <v>63.771525324537592</v>
      </c>
      <c r="Z1156" s="7">
        <v>-2.1715253245375905</v>
      </c>
      <c r="AA1156" s="7">
        <v>-2.1809378166714737</v>
      </c>
      <c r="AB1156" s="7">
        <v>4.3158003231147189E-3</v>
      </c>
      <c r="AC1156" s="7">
        <v>-0.60520984283617851</v>
      </c>
      <c r="AD1156" s="7">
        <v>8.3559934700765535E-5</v>
      </c>
      <c r="AE1156" s="7">
        <v>0.5039283835636299</v>
      </c>
      <c r="AF1156" s="7">
        <v>0.50560572364822465</v>
      </c>
      <c r="AG1156" s="7">
        <v>0.77795233969452038</v>
      </c>
      <c r="AH1156" s="7">
        <v>-2.1809378166714746</v>
      </c>
    </row>
    <row r="1157" spans="24:34" x14ac:dyDescent="0.25">
      <c r="X1157">
        <v>61.4</v>
      </c>
      <c r="Y1157" s="7">
        <v>67.612164920672669</v>
      </c>
      <c r="Z1157" s="7">
        <v>-6.2121649206726701</v>
      </c>
      <c r="AA1157" s="7">
        <v>-6.2479608820580879</v>
      </c>
      <c r="AB1157" s="7">
        <v>5.7292230315041338E-3</v>
      </c>
      <c r="AC1157" s="7">
        <v>-1.7325769452384523</v>
      </c>
      <c r="AD1157" s="7">
        <v>9.1037959564220592E-4</v>
      </c>
      <c r="AE1157" s="7">
        <v>0.5039283835636299</v>
      </c>
      <c r="AF1157" s="7">
        <v>0.50957994362288872</v>
      </c>
      <c r="AG1157" s="7">
        <v>1.3162738868633885</v>
      </c>
      <c r="AH1157" s="7">
        <v>-6.2479608820580941</v>
      </c>
    </row>
    <row r="1158" spans="24:34" x14ac:dyDescent="0.25">
      <c r="X1158">
        <v>61.1</v>
      </c>
      <c r="Y1158" s="7">
        <v>62.762765369396412</v>
      </c>
      <c r="Z1158" s="7">
        <v>-1.6627653693964106</v>
      </c>
      <c r="AA1158" s="7">
        <v>-1.6706149222679088</v>
      </c>
      <c r="AB1158" s="7">
        <v>4.6986009563717325E-3</v>
      </c>
      <c r="AC1158" s="7">
        <v>-0.46350620806653192</v>
      </c>
      <c r="AD1158" s="7">
        <v>5.3379125915462137E-5</v>
      </c>
      <c r="AE1158" s="7">
        <v>0.5039283835636299</v>
      </c>
      <c r="AF1158" s="7">
        <v>0.51169391660779118</v>
      </c>
      <c r="AG1158" s="7">
        <v>0.68081290239428627</v>
      </c>
      <c r="AH1158" s="7">
        <v>-1.6706149222679076</v>
      </c>
    </row>
    <row r="1159" spans="24:34" x14ac:dyDescent="0.25">
      <c r="X1159">
        <v>68</v>
      </c>
      <c r="Y1159" s="7">
        <v>62.261925475504171</v>
      </c>
      <c r="Z1159" s="7">
        <v>5.7380745244958291</v>
      </c>
      <c r="AA1159" s="7">
        <v>5.7655766954262262</v>
      </c>
      <c r="AB1159" s="7">
        <v>4.7700641901463614E-3</v>
      </c>
      <c r="AC1159" s="7">
        <v>1.5995814563921886</v>
      </c>
      <c r="AD1159" s="7">
        <v>6.4544599920466586E-4</v>
      </c>
      <c r="AE1159" s="7">
        <v>0.52824151828033117</v>
      </c>
      <c r="AF1159" s="7">
        <v>0.51402822182283725</v>
      </c>
      <c r="AG1159" s="7">
        <v>1.2647456093587313</v>
      </c>
      <c r="AH1159" s="7">
        <v>5.7655766954262244</v>
      </c>
    </row>
    <row r="1160" spans="24:34" x14ac:dyDescent="0.25">
      <c r="X1160">
        <v>64</v>
      </c>
      <c r="Y1160" s="7">
        <v>66.209483722653857</v>
      </c>
      <c r="Z1160" s="7">
        <v>-2.2094837226538573</v>
      </c>
      <c r="AA1160" s="7">
        <v>-2.2238029812891966</v>
      </c>
      <c r="AB1160" s="7">
        <v>6.439085996297402E-3</v>
      </c>
      <c r="AC1160" s="7">
        <v>-0.61644658222307103</v>
      </c>
      <c r="AD1160" s="7">
        <v>1.2961850979464285E-4</v>
      </c>
      <c r="AE1160" s="7">
        <v>0.52824151828033117</v>
      </c>
      <c r="AF1160" s="7">
        <v>0.51418684261097791</v>
      </c>
      <c r="AG1160" s="7">
        <v>0.78514112248886248</v>
      </c>
      <c r="AH1160" s="7">
        <v>-2.2238029812892011</v>
      </c>
    </row>
    <row r="1161" spans="24:34" x14ac:dyDescent="0.25">
      <c r="X1161">
        <v>59.9</v>
      </c>
      <c r="Y1161" s="7">
        <v>60.356363795249116</v>
      </c>
      <c r="Z1161" s="7">
        <v>-0.45636379524911774</v>
      </c>
      <c r="AA1161" s="7">
        <v>-0.46274021894198114</v>
      </c>
      <c r="AB1161" s="7">
        <v>1.377970496587092E-2</v>
      </c>
      <c r="AC1161" s="7">
        <v>-0.12779860322647116</v>
      </c>
      <c r="AD1161" s="7">
        <v>1.2010597058453884E-5</v>
      </c>
      <c r="AE1161" s="7">
        <v>0.52824151828033117</v>
      </c>
      <c r="AF1161" s="7">
        <v>0.5142186963182741</v>
      </c>
      <c r="AG1161" s="7">
        <v>0.35748930505187304</v>
      </c>
      <c r="AH1161" s="7">
        <v>-0.46274021894198075</v>
      </c>
    </row>
    <row r="1162" spans="24:34" x14ac:dyDescent="0.25">
      <c r="X1162">
        <v>59.6</v>
      </c>
      <c r="Y1162" s="7">
        <v>60.731948556000688</v>
      </c>
      <c r="Z1162" s="7">
        <v>-1.1319485560006868</v>
      </c>
      <c r="AA1162" s="7">
        <v>-1.1391802970543665</v>
      </c>
      <c r="AB1162" s="7">
        <v>6.3481970960877643E-3</v>
      </c>
      <c r="AC1162" s="7">
        <v>-0.31579952259060518</v>
      </c>
      <c r="AD1162" s="7">
        <v>3.3534011930854065E-5</v>
      </c>
      <c r="AE1162" s="7">
        <v>0.52824151828033117</v>
      </c>
      <c r="AF1162" s="7">
        <v>0.51457766383929604</v>
      </c>
      <c r="AG1162" s="7">
        <v>0.56196042795788137</v>
      </c>
      <c r="AH1162" s="7">
        <v>-1.1391802970543679</v>
      </c>
    </row>
    <row r="1163" spans="24:34" x14ac:dyDescent="0.25">
      <c r="X1163">
        <v>59.3</v>
      </c>
      <c r="Y1163" s="7">
        <v>60.408551770010426</v>
      </c>
      <c r="Z1163" s="7">
        <v>-1.108551770010429</v>
      </c>
      <c r="AA1163" s="7">
        <v>-1.124742351553131</v>
      </c>
      <c r="AB1163" s="7">
        <v>1.4394924775746058E-2</v>
      </c>
      <c r="AC1163" s="7">
        <v>-0.31053203253865014</v>
      </c>
      <c r="AD1163" s="7">
        <v>7.4125166081708661E-5</v>
      </c>
      <c r="AE1163" s="7">
        <v>0.52824151828033117</v>
      </c>
      <c r="AF1163" s="7">
        <v>0.51554984559592132</v>
      </c>
      <c r="AG1163" s="7">
        <v>0.55725401078740577</v>
      </c>
      <c r="AH1163" s="7">
        <v>-1.1247423515531321</v>
      </c>
    </row>
    <row r="1164" spans="24:34" x14ac:dyDescent="0.25">
      <c r="X1164">
        <v>59.1</v>
      </c>
      <c r="Y1164" s="7">
        <v>59.667705402802696</v>
      </c>
      <c r="Z1164" s="7">
        <v>-0.56770540280269444</v>
      </c>
      <c r="AA1164" s="7">
        <v>-0.57214636950229902</v>
      </c>
      <c r="AB1164" s="7">
        <v>7.761941587544988E-3</v>
      </c>
      <c r="AC1164" s="7">
        <v>-0.15849551549974875</v>
      </c>
      <c r="AD1164" s="7">
        <v>1.0342721862521942E-5</v>
      </c>
      <c r="AE1164" s="7">
        <v>0.52824151828033117</v>
      </c>
      <c r="AF1164" s="7">
        <v>0.51577410085509778</v>
      </c>
      <c r="AG1164" s="7">
        <v>0.39811495262015562</v>
      </c>
      <c r="AH1164" s="7">
        <v>-0.57214636950229714</v>
      </c>
    </row>
    <row r="1165" spans="24:34" x14ac:dyDescent="0.25">
      <c r="X1165">
        <v>58.9</v>
      </c>
      <c r="Y1165" s="7">
        <v>59.078626477975369</v>
      </c>
      <c r="Z1165" s="7">
        <v>-0.17862647797537079</v>
      </c>
      <c r="AA1165" s="7">
        <v>-0.18012526766957393</v>
      </c>
      <c r="AB1165" s="7">
        <v>8.3208186924408761E-3</v>
      </c>
      <c r="AC1165" s="7">
        <v>-4.9884098600324125E-2</v>
      </c>
      <c r="AD1165" s="7">
        <v>1.0989185893124791E-6</v>
      </c>
      <c r="AE1165" s="7">
        <v>0.52824151828033117</v>
      </c>
      <c r="AF1165" s="7">
        <v>0.51887520515296803</v>
      </c>
      <c r="AG1165" s="7">
        <v>0.22334748398028603</v>
      </c>
      <c r="AH1165" s="7">
        <v>-0.18012526766957671</v>
      </c>
    </row>
    <row r="1166" spans="24:34" x14ac:dyDescent="0.25">
      <c r="X1166">
        <v>73.900000000000006</v>
      </c>
      <c r="Y1166" s="7">
        <v>72.354853166863393</v>
      </c>
      <c r="Z1166" s="7">
        <v>1.5451468331366129</v>
      </c>
      <c r="AA1166" s="7">
        <v>1.552532741390408</v>
      </c>
      <c r="AB1166" s="7">
        <v>4.7573284974194623E-3</v>
      </c>
      <c r="AC1166" s="7">
        <v>0.43073201596817906</v>
      </c>
      <c r="AD1166" s="7">
        <v>4.6676131963328203E-5</v>
      </c>
      <c r="AE1166" s="7">
        <v>0.54051528578164909</v>
      </c>
      <c r="AF1166" s="7">
        <v>0.5193865612747357</v>
      </c>
      <c r="AG1166" s="7">
        <v>0.65630177202882745</v>
      </c>
      <c r="AH1166" s="7">
        <v>1.5525327413904064</v>
      </c>
    </row>
    <row r="1167" spans="24:34" x14ac:dyDescent="0.25">
      <c r="X1167">
        <v>73.8</v>
      </c>
      <c r="Y1167" s="7">
        <v>70.695116749322239</v>
      </c>
      <c r="Z1167" s="7">
        <v>3.1048832506777586</v>
      </c>
      <c r="AA1167" s="7">
        <v>3.1560449215269557</v>
      </c>
      <c r="AB1167" s="7">
        <v>1.6210691584338476E-2</v>
      </c>
      <c r="AC1167" s="7">
        <v>0.87055480533020912</v>
      </c>
      <c r="AD1167" s="7">
        <v>6.5726132504489207E-4</v>
      </c>
      <c r="AE1167" s="7">
        <v>0.54051528578164909</v>
      </c>
      <c r="AF1167" s="7">
        <v>0.52451058030154041</v>
      </c>
      <c r="AG1167" s="7">
        <v>0.93303526478381782</v>
      </c>
      <c r="AH1167" s="7">
        <v>3.1560449215269499</v>
      </c>
    </row>
    <row r="1168" spans="24:34" x14ac:dyDescent="0.25">
      <c r="X1168">
        <v>73.599999999999994</v>
      </c>
      <c r="Y1168" s="7">
        <v>71.213912922793114</v>
      </c>
      <c r="Z1168" s="7">
        <v>2.3860870772068807</v>
      </c>
      <c r="AA1168" s="7">
        <v>2.3959777907832915</v>
      </c>
      <c r="AB1168" s="7">
        <v>4.1280489387096322E-3</v>
      </c>
      <c r="AC1168" s="7">
        <v>0.66494608006355427</v>
      </c>
      <c r="AD1168" s="7">
        <v>9.646296262105955E-5</v>
      </c>
      <c r="AE1168" s="7">
        <v>0.54051528578164909</v>
      </c>
      <c r="AF1168" s="7">
        <v>0.52508481199481016</v>
      </c>
      <c r="AG1168" s="7">
        <v>0.81544226041060341</v>
      </c>
      <c r="AH1168" s="7">
        <v>2.3959777907832955</v>
      </c>
    </row>
    <row r="1169" spans="24:34" x14ac:dyDescent="0.25">
      <c r="X1169">
        <v>73.400000000000006</v>
      </c>
      <c r="Y1169" s="7">
        <v>74.053755492921695</v>
      </c>
      <c r="Z1169" s="7">
        <v>-0.65375549292168955</v>
      </c>
      <c r="AA1169" s="7">
        <v>-0.65612779452959558</v>
      </c>
      <c r="AB1169" s="7">
        <v>3.6156090744618929E-3</v>
      </c>
      <c r="AC1169" s="7">
        <v>-0.18213935108247467</v>
      </c>
      <c r="AD1169" s="7">
        <v>6.3359030223014911E-6</v>
      </c>
      <c r="AE1169" s="7">
        <v>0.54051528578164909</v>
      </c>
      <c r="AF1169" s="7">
        <v>0.52723050365505175</v>
      </c>
      <c r="AG1169" s="7">
        <v>0.42677787089125729</v>
      </c>
      <c r="AH1169" s="7">
        <v>-0.65612779452959746</v>
      </c>
    </row>
    <row r="1170" spans="24:34" x14ac:dyDescent="0.25">
      <c r="X1170">
        <v>73.2</v>
      </c>
      <c r="Y1170" s="7">
        <v>71.637257642753113</v>
      </c>
      <c r="Z1170" s="7">
        <v>1.5627423572468899</v>
      </c>
      <c r="AA1170" s="7">
        <v>1.5663101923556582</v>
      </c>
      <c r="AB1170" s="7">
        <v>2.2778598557212665E-3</v>
      </c>
      <c r="AC1170" s="7">
        <v>0.43509537875664051</v>
      </c>
      <c r="AD1170" s="7">
        <v>2.2747450643288915E-5</v>
      </c>
      <c r="AE1170" s="7">
        <v>0.54051528578164909</v>
      </c>
      <c r="AF1170" s="7">
        <v>0.52894557400436326</v>
      </c>
      <c r="AG1170" s="7">
        <v>0.65961760039938333</v>
      </c>
      <c r="AH1170" s="7">
        <v>1.5663101923556639</v>
      </c>
    </row>
    <row r="1171" spans="24:34" x14ac:dyDescent="0.25">
      <c r="X1171">
        <v>73</v>
      </c>
      <c r="Y1171" s="7">
        <v>71.100483517941655</v>
      </c>
      <c r="Z1171" s="7">
        <v>1.8995164820583454</v>
      </c>
      <c r="AA1171" s="7">
        <v>1.9044743382718963</v>
      </c>
      <c r="AB1171" s="7">
        <v>2.6032675336785361E-3</v>
      </c>
      <c r="AC1171" s="7">
        <v>0.52894557400436326</v>
      </c>
      <c r="AD1171" s="7">
        <v>3.8434322952557388E-5</v>
      </c>
      <c r="AE1171" s="7">
        <v>0.54051528578164909</v>
      </c>
      <c r="AF1171" s="7">
        <v>0.52909499610973687</v>
      </c>
      <c r="AG1171" s="7">
        <v>0.72728644563498035</v>
      </c>
      <c r="AH1171" s="7">
        <v>1.9044743382718927</v>
      </c>
    </row>
    <row r="1172" spans="24:34" x14ac:dyDescent="0.25">
      <c r="X1172">
        <v>72.7</v>
      </c>
      <c r="Y1172" s="7">
        <v>70.591984652498397</v>
      </c>
      <c r="Z1172" s="7">
        <v>2.1080153475016061</v>
      </c>
      <c r="AA1172" s="7">
        <v>2.111914333597241</v>
      </c>
      <c r="AB1172" s="7">
        <v>1.846185725251331E-3</v>
      </c>
      <c r="AC1172" s="7">
        <v>0.5867821916288235</v>
      </c>
      <c r="AD1172" s="7">
        <v>3.3518005414903023E-5</v>
      </c>
      <c r="AE1172" s="7">
        <v>0.54051528578164909</v>
      </c>
      <c r="AF1172" s="7">
        <v>0.52919856630938911</v>
      </c>
      <c r="AG1172" s="7">
        <v>0.7660170961726791</v>
      </c>
      <c r="AH1172" s="7">
        <v>2.1119143335972468</v>
      </c>
    </row>
    <row r="1173" spans="24:34" x14ac:dyDescent="0.25">
      <c r="X1173">
        <v>72.5</v>
      </c>
      <c r="Y1173" s="7">
        <v>70.807326225621196</v>
      </c>
      <c r="Z1173" s="7">
        <v>1.6926737743788038</v>
      </c>
      <c r="AA1173" s="7">
        <v>1.6951117662310935</v>
      </c>
      <c r="AB1173" s="7">
        <v>1.4382484393430013E-3</v>
      </c>
      <c r="AC1173" s="7">
        <v>0.47107243681103661</v>
      </c>
      <c r="AD1173" s="7">
        <v>1.6822121713762932E-5</v>
      </c>
      <c r="AE1173" s="7">
        <v>0.54051528578164909</v>
      </c>
      <c r="AF1173" s="7">
        <v>0.53036691133589142</v>
      </c>
      <c r="AG1173" s="7">
        <v>0.68634716930357964</v>
      </c>
      <c r="AH1173" s="7">
        <v>1.6951117662310977</v>
      </c>
    </row>
    <row r="1174" spans="24:34" x14ac:dyDescent="0.25">
      <c r="X1174">
        <v>72.3</v>
      </c>
      <c r="Y1174" s="7">
        <v>70.674181898212993</v>
      </c>
      <c r="Z1174" s="7">
        <v>1.6258181017870044</v>
      </c>
      <c r="AA1174" s="7">
        <v>1.6285385496512106</v>
      </c>
      <c r="AB1174" s="7">
        <v>1.6704841680259322E-3</v>
      </c>
      <c r="AC1174" s="7">
        <v>0.45251907507011513</v>
      </c>
      <c r="AD1174" s="7">
        <v>1.8033857484076672E-5</v>
      </c>
      <c r="AE1174" s="7">
        <v>0.54051528578164909</v>
      </c>
      <c r="AF1174" s="7">
        <v>0.5311468469932854</v>
      </c>
      <c r="AG1174" s="7">
        <v>0.67269538059222256</v>
      </c>
      <c r="AH1174" s="7">
        <v>1.6285385496512166</v>
      </c>
    </row>
    <row r="1175" spans="24:34" x14ac:dyDescent="0.25">
      <c r="X1175">
        <v>72.099999999999994</v>
      </c>
      <c r="Y1175" s="7">
        <v>70.704874616903112</v>
      </c>
      <c r="Z1175" s="7">
        <v>1.3951253830968824</v>
      </c>
      <c r="AA1175" s="7">
        <v>1.39751192635606</v>
      </c>
      <c r="AB1175" s="7">
        <v>1.707708688679915E-3</v>
      </c>
      <c r="AC1175" s="7">
        <v>0.38831688340202136</v>
      </c>
      <c r="AD1175" s="7">
        <v>1.3576099627005186E-5</v>
      </c>
      <c r="AE1175" s="7">
        <v>0.54051528578164909</v>
      </c>
      <c r="AF1175" s="7">
        <v>0.53118807319151484</v>
      </c>
      <c r="AG1175" s="7">
        <v>0.62315077100331129</v>
      </c>
      <c r="AH1175" s="7">
        <v>1.3975119263560543</v>
      </c>
    </row>
    <row r="1176" spans="24:34" x14ac:dyDescent="0.25">
      <c r="X1176">
        <v>71.900000000000006</v>
      </c>
      <c r="Y1176" s="7">
        <v>70.714539570697298</v>
      </c>
      <c r="Z1176" s="7">
        <v>1.185460429302708</v>
      </c>
      <c r="AA1176" s="7">
        <v>1.198194741927594</v>
      </c>
      <c r="AB1176" s="7">
        <v>1.0627915629479043E-2</v>
      </c>
      <c r="AC1176" s="7">
        <v>0.33144321073999938</v>
      </c>
      <c r="AD1176" s="7">
        <v>6.21087944476734E-5</v>
      </c>
      <c r="AE1176" s="7">
        <v>0.54051528578164909</v>
      </c>
      <c r="AF1176" s="7">
        <v>0.53158703871952151</v>
      </c>
      <c r="AG1176" s="7">
        <v>0.57571104795721906</v>
      </c>
      <c r="AH1176" s="7">
        <v>1.1981947419276</v>
      </c>
    </row>
    <row r="1177" spans="24:34" x14ac:dyDescent="0.25">
      <c r="X1177">
        <v>71.7</v>
      </c>
      <c r="Y1177" s="7">
        <v>70.856956457376072</v>
      </c>
      <c r="Z1177" s="7">
        <v>0.84304354262393133</v>
      </c>
      <c r="AA1177" s="7">
        <v>0.84431062216773967</v>
      </c>
      <c r="AB1177" s="7">
        <v>1.5007267592530181E-3</v>
      </c>
      <c r="AC1177" s="7">
        <v>0.23462701825685528</v>
      </c>
      <c r="AD1177" s="7">
        <v>4.3546806870496276E-6</v>
      </c>
      <c r="AE1177" s="7">
        <v>0.54051528578164909</v>
      </c>
      <c r="AF1177" s="7">
        <v>0.53262867858607732</v>
      </c>
      <c r="AG1177" s="7">
        <v>0.48438313168075464</v>
      </c>
      <c r="AH1177" s="7">
        <v>0.84431062216774011</v>
      </c>
    </row>
    <row r="1178" spans="24:34" x14ac:dyDescent="0.25">
      <c r="X1178">
        <v>75.3</v>
      </c>
      <c r="Y1178" s="7">
        <v>74.211814938910592</v>
      </c>
      <c r="Z1178" s="7">
        <v>1.0881850610894048</v>
      </c>
      <c r="AA1178" s="7">
        <v>1.0926618036993716</v>
      </c>
      <c r="AB1178" s="7">
        <v>4.0970981092365352E-3</v>
      </c>
      <c r="AC1178" s="7">
        <v>0.30324674809400542</v>
      </c>
      <c r="AD1178" s="7">
        <v>1.9911229109542925E-5</v>
      </c>
      <c r="AE1178" s="7">
        <v>0.54051528578164909</v>
      </c>
      <c r="AF1178" s="7">
        <v>0.53391118931405035</v>
      </c>
      <c r="AG1178" s="7">
        <v>0.55067844346224903</v>
      </c>
      <c r="AH1178" s="7">
        <v>1.0926618036993765</v>
      </c>
    </row>
    <row r="1179" spans="24:34" x14ac:dyDescent="0.25">
      <c r="X1179">
        <v>75.3</v>
      </c>
      <c r="Y1179" s="7">
        <v>73.704076278844596</v>
      </c>
      <c r="Z1179" s="7">
        <v>1.5959237211554012</v>
      </c>
      <c r="AA1179" s="7">
        <v>1.5992492446223565</v>
      </c>
      <c r="AB1179" s="7">
        <v>2.0794278803862604E-3</v>
      </c>
      <c r="AC1179" s="7">
        <v>0.44428948393916678</v>
      </c>
      <c r="AD1179" s="7">
        <v>2.1648427408298081E-5</v>
      </c>
      <c r="AE1179" s="7">
        <v>0.54051528578164909</v>
      </c>
      <c r="AF1179" s="7">
        <v>0.53420489850132391</v>
      </c>
      <c r="AG1179" s="7">
        <v>0.66655043615555964</v>
      </c>
      <c r="AH1179" s="7">
        <v>1.5992492446223556</v>
      </c>
    </row>
    <row r="1180" spans="24:34" x14ac:dyDescent="0.25">
      <c r="X1180">
        <v>74.900000000000006</v>
      </c>
      <c r="Y1180" s="7">
        <v>73.876776679282912</v>
      </c>
      <c r="Z1180" s="7">
        <v>1.0232233207170935</v>
      </c>
      <c r="AA1180" s="7">
        <v>1.0249496007876928</v>
      </c>
      <c r="AB1180" s="7">
        <v>1.6842584935674832E-3</v>
      </c>
      <c r="AC1180" s="7">
        <v>0.28479893568098597</v>
      </c>
      <c r="AD1180" s="7">
        <v>7.2021796472790074E-6</v>
      </c>
      <c r="AE1180" s="7">
        <v>0.56531175535073552</v>
      </c>
      <c r="AF1180" s="7">
        <v>0.53427993808565277</v>
      </c>
      <c r="AG1180" s="7">
        <v>0.5336655653880864</v>
      </c>
      <c r="AH1180" s="7">
        <v>1.0249496007876988</v>
      </c>
    </row>
    <row r="1181" spans="24:34" x14ac:dyDescent="0.25">
      <c r="X1181">
        <v>74.5</v>
      </c>
      <c r="Y1181" s="7">
        <v>73.495672664246626</v>
      </c>
      <c r="Z1181" s="7">
        <v>1.0043273357533735</v>
      </c>
      <c r="AA1181" s="7">
        <v>1.0060878469841015</v>
      </c>
      <c r="AB1181" s="7">
        <v>1.7498583607819087E-3</v>
      </c>
      <c r="AC1181" s="7">
        <v>0.27954870516255803</v>
      </c>
      <c r="AD1181" s="7">
        <v>7.2098276893067267E-6</v>
      </c>
      <c r="AE1181" s="7">
        <v>0.56531175535073552</v>
      </c>
      <c r="AF1181" s="7">
        <v>0.53679277168334738</v>
      </c>
      <c r="AG1181" s="7">
        <v>0.52872365670788557</v>
      </c>
      <c r="AH1181" s="7">
        <v>1.0060878469840997</v>
      </c>
    </row>
    <row r="1182" spans="24:34" x14ac:dyDescent="0.25">
      <c r="X1182">
        <v>73.7</v>
      </c>
      <c r="Y1182" s="7">
        <v>75.088061265475687</v>
      </c>
      <c r="Z1182" s="7">
        <v>-1.3880612654756845</v>
      </c>
      <c r="AA1182" s="7">
        <v>-1.3920647040332597</v>
      </c>
      <c r="AB1182" s="7">
        <v>2.8758997667128589E-3</v>
      </c>
      <c r="AC1182" s="7">
        <v>-0.38657691894758794</v>
      </c>
      <c r="AD1182" s="7">
        <v>2.2685208342546483E-5</v>
      </c>
      <c r="AE1182" s="7">
        <v>0.56531175535073552</v>
      </c>
      <c r="AF1182" s="7">
        <v>0.54352514304390398</v>
      </c>
      <c r="AG1182" s="7">
        <v>0.62175310127701655</v>
      </c>
      <c r="AH1182" s="7">
        <v>-1.392064704033263</v>
      </c>
    </row>
    <row r="1183" spans="24:34" x14ac:dyDescent="0.25">
      <c r="X1183">
        <v>73.8</v>
      </c>
      <c r="Y1183" s="7">
        <v>75.191023142730046</v>
      </c>
      <c r="Z1183" s="7">
        <v>-1.3910231427300488</v>
      </c>
      <c r="AA1183" s="7">
        <v>-1.394489722174697</v>
      </c>
      <c r="AB1183" s="7">
        <v>2.4859125094438203E-3</v>
      </c>
      <c r="AC1183" s="7">
        <v>-0.38732606918134682</v>
      </c>
      <c r="AD1183" s="7">
        <v>1.9677352145930012E-5</v>
      </c>
      <c r="AE1183" s="7">
        <v>0.56531175535073552</v>
      </c>
      <c r="AF1183" s="7">
        <v>0.54478736731716659</v>
      </c>
      <c r="AG1183" s="7">
        <v>0.62235525962375127</v>
      </c>
      <c r="AH1183" s="7">
        <v>-1.3944897221746937</v>
      </c>
    </row>
    <row r="1184" spans="24:34" x14ac:dyDescent="0.25">
      <c r="X1184">
        <v>73.900000000000006</v>
      </c>
      <c r="Y1184" s="7">
        <v>71.144292801969101</v>
      </c>
      <c r="Z1184" s="7">
        <v>2.7557071980309047</v>
      </c>
      <c r="AA1184" s="7">
        <v>2.7748870724335859</v>
      </c>
      <c r="AB1184" s="7">
        <v>6.9119477304945831E-3</v>
      </c>
      <c r="AC1184" s="7">
        <v>0.76902610765896873</v>
      </c>
      <c r="AD1184" s="7">
        <v>2.1664130103358483E-4</v>
      </c>
      <c r="AE1184" s="7">
        <v>0.56531175535073552</v>
      </c>
      <c r="AF1184" s="7">
        <v>0.54777201407116394</v>
      </c>
      <c r="AG1184" s="7">
        <v>0.87694133649804007</v>
      </c>
      <c r="AH1184" s="7">
        <v>2.7748870724335908</v>
      </c>
    </row>
    <row r="1185" spans="24:34" x14ac:dyDescent="0.25">
      <c r="X1185">
        <v>74</v>
      </c>
      <c r="Y1185" s="7">
        <v>71.31832112865888</v>
      </c>
      <c r="Z1185" s="7">
        <v>2.6816788713411199</v>
      </c>
      <c r="AA1185" s="7">
        <v>2.7007816586529714</v>
      </c>
      <c r="AB1185" s="7">
        <v>7.073058738622926E-3</v>
      </c>
      <c r="AC1185" s="7">
        <v>0.74842797906860181</v>
      </c>
      <c r="AD1185" s="7">
        <v>2.1000827058031989E-4</v>
      </c>
      <c r="AE1185" s="7">
        <v>0.56531175535073552</v>
      </c>
      <c r="AF1185" s="7">
        <v>0.55179567475106617</v>
      </c>
      <c r="AG1185" s="7">
        <v>0.86511732098519556</v>
      </c>
      <c r="AH1185" s="7">
        <v>2.7007816586529678</v>
      </c>
    </row>
    <row r="1186" spans="24:34" x14ac:dyDescent="0.25">
      <c r="X1186">
        <v>74.2</v>
      </c>
      <c r="Y1186" s="7">
        <v>72.608810063142315</v>
      </c>
      <c r="Z1186" s="7">
        <v>1.5911899368576883</v>
      </c>
      <c r="AA1186" s="7">
        <v>1.5945206717574223</v>
      </c>
      <c r="AB1186" s="7">
        <v>2.0888627903851531E-3</v>
      </c>
      <c r="AC1186" s="7">
        <v>0.44297373896843378</v>
      </c>
      <c r="AD1186" s="7">
        <v>2.1618243494325531E-5</v>
      </c>
      <c r="AE1186" s="7">
        <v>0.56531175535073552</v>
      </c>
      <c r="AF1186" s="7">
        <v>0.55417647306307605</v>
      </c>
      <c r="AG1186" s="7">
        <v>0.66556272354184154</v>
      </c>
      <c r="AH1186" s="7">
        <v>1.5945206717574223</v>
      </c>
    </row>
    <row r="1187" spans="24:34" x14ac:dyDescent="0.25">
      <c r="X1187">
        <v>72.8</v>
      </c>
      <c r="Y1187" s="7">
        <v>71.89960848446502</v>
      </c>
      <c r="Z1187" s="7">
        <v>0.90039151553497732</v>
      </c>
      <c r="AA1187" s="7">
        <v>0.90304299822774681</v>
      </c>
      <c r="AB1187" s="7">
        <v>2.9361643885916096E-3</v>
      </c>
      <c r="AC1187" s="7">
        <v>0.25076781945960636</v>
      </c>
      <c r="AD1187" s="7">
        <v>9.74647131410003E-6</v>
      </c>
      <c r="AE1187" s="7">
        <v>0.56531175535073552</v>
      </c>
      <c r="AF1187" s="7">
        <v>0.55590015376579516</v>
      </c>
      <c r="AG1187" s="7">
        <v>0.50076723081648056</v>
      </c>
      <c r="AH1187" s="7">
        <v>0.90304299822774059</v>
      </c>
    </row>
    <row r="1188" spans="24:34" x14ac:dyDescent="0.25">
      <c r="X1188">
        <v>72.2</v>
      </c>
      <c r="Y1188" s="7">
        <v>71.744956274950781</v>
      </c>
      <c r="Z1188" s="7">
        <v>0.4550437250492223</v>
      </c>
      <c r="AA1188" s="7">
        <v>0.45597505913742964</v>
      </c>
      <c r="AB1188" s="7">
        <v>2.0425110311264151E-3</v>
      </c>
      <c r="AC1188" s="7">
        <v>0.12667735911111305</v>
      </c>
      <c r="AD1188" s="7">
        <v>1.7286090006703538E-6</v>
      </c>
      <c r="AE1188" s="7">
        <v>0.56531175535073552</v>
      </c>
      <c r="AF1188" s="7">
        <v>0.55880225558130137</v>
      </c>
      <c r="AG1188" s="7">
        <v>0.35591762967168827</v>
      </c>
      <c r="AH1188" s="7">
        <v>0.45597505913742903</v>
      </c>
    </row>
    <row r="1189" spans="24:34" x14ac:dyDescent="0.25">
      <c r="X1189">
        <v>72.099999999999994</v>
      </c>
      <c r="Y1189" s="7">
        <v>72.390756142568492</v>
      </c>
      <c r="Z1189" s="7">
        <v>-0.29075614256849747</v>
      </c>
      <c r="AA1189" s="7">
        <v>-0.29159902231103274</v>
      </c>
      <c r="AB1189" s="7">
        <v>2.8905437880029743E-3</v>
      </c>
      <c r="AC1189" s="7">
        <v>-8.0976569211174035E-2</v>
      </c>
      <c r="AD1189" s="7">
        <v>1.0004649133870869E-6</v>
      </c>
      <c r="AE1189" s="7">
        <v>0.56531175535073552</v>
      </c>
      <c r="AF1189" s="7">
        <v>0.55956050162385806</v>
      </c>
      <c r="AG1189" s="7">
        <v>0.28456382273784214</v>
      </c>
      <c r="AH1189" s="7">
        <v>-0.29159902231102636</v>
      </c>
    </row>
    <row r="1190" spans="24:34" x14ac:dyDescent="0.25">
      <c r="X1190">
        <v>68.400000000000006</v>
      </c>
      <c r="Y1190" s="7">
        <v>68.00124717157577</v>
      </c>
      <c r="Z1190" s="7">
        <v>0.39875282842423587</v>
      </c>
      <c r="AA1190" s="7">
        <v>0.41718640211736613</v>
      </c>
      <c r="AB1190" s="7">
        <v>4.4185461461752694E-2</v>
      </c>
      <c r="AC1190" s="7">
        <v>0.11342762855043388</v>
      </c>
      <c r="AD1190" s="7">
        <v>3.1303281489693738E-5</v>
      </c>
      <c r="AE1190" s="7">
        <v>0.56531175535073552</v>
      </c>
      <c r="AF1190" s="7">
        <v>0.56123203066357896</v>
      </c>
      <c r="AG1190" s="7">
        <v>0.33679018475964212</v>
      </c>
      <c r="AH1190" s="7">
        <v>0.41718640211735974</v>
      </c>
    </row>
    <row r="1191" spans="24:34" x14ac:dyDescent="0.25">
      <c r="X1191">
        <v>68.099999999999994</v>
      </c>
      <c r="Y1191" s="7">
        <v>68.543089039311738</v>
      </c>
      <c r="Z1191" s="7">
        <v>-0.4430890393117437</v>
      </c>
      <c r="AA1191" s="7">
        <v>-0.4505250411565811</v>
      </c>
      <c r="AB1191" s="7">
        <v>1.650519097840155E-2</v>
      </c>
      <c r="AC1191" s="7">
        <v>-0.12425299414353798</v>
      </c>
      <c r="AD1191" s="7">
        <v>1.3636678651042763E-5</v>
      </c>
      <c r="AE1191" s="7">
        <v>0.56531175535073552</v>
      </c>
      <c r="AF1191" s="7">
        <v>0.56168569646855071</v>
      </c>
      <c r="AG1191" s="7">
        <v>0.35249538173363065</v>
      </c>
      <c r="AH1191" s="7">
        <v>-0.45052504115658537</v>
      </c>
    </row>
    <row r="1192" spans="24:34" x14ac:dyDescent="0.25">
      <c r="X1192">
        <v>68.099999999999994</v>
      </c>
      <c r="Y1192" s="7">
        <v>68.419540937614784</v>
      </c>
      <c r="Z1192" s="7">
        <v>-0.3195409376147893</v>
      </c>
      <c r="AA1192" s="7">
        <v>-0.32537808862115014</v>
      </c>
      <c r="AB1192" s="7">
        <v>1.7939594614656044E-2</v>
      </c>
      <c r="AC1192" s="7">
        <v>-8.9672503812348175E-2</v>
      </c>
      <c r="AD1192" s="7">
        <v>7.7310666048073011E-6</v>
      </c>
      <c r="AE1192" s="7">
        <v>0.56531175535073552</v>
      </c>
      <c r="AF1192" s="7">
        <v>0.56465084158933454</v>
      </c>
      <c r="AG1192" s="7">
        <v>0.29945367556994218</v>
      </c>
      <c r="AH1192" s="7">
        <v>-0.32537808862114426</v>
      </c>
    </row>
    <row r="1193" spans="24:34" x14ac:dyDescent="0.25">
      <c r="X1193">
        <v>68</v>
      </c>
      <c r="Y1193" s="7">
        <v>68.326584159196926</v>
      </c>
      <c r="Z1193" s="7">
        <v>-0.32658415919692629</v>
      </c>
      <c r="AA1193" s="7">
        <v>-0.33212024592387479</v>
      </c>
      <c r="AB1193" s="7">
        <v>1.6668922761842786E-2</v>
      </c>
      <c r="AC1193" s="7">
        <v>-9.158980302676141E-2</v>
      </c>
      <c r="AD1193" s="7">
        <v>7.4842522826478167E-6</v>
      </c>
      <c r="AE1193" s="7">
        <v>0.56531175535073552</v>
      </c>
      <c r="AF1193" s="7">
        <v>0.56567466165088032</v>
      </c>
      <c r="AG1193" s="7">
        <v>0.30263807266562054</v>
      </c>
      <c r="AH1193" s="7">
        <v>-0.33212024592387562</v>
      </c>
    </row>
    <row r="1194" spans="24:34" x14ac:dyDescent="0.25">
      <c r="X1194">
        <v>67.900000000000006</v>
      </c>
      <c r="Y1194" s="7">
        <v>67.931228106378086</v>
      </c>
      <c r="Z1194" s="7">
        <v>-3.1228106378080156E-2</v>
      </c>
      <c r="AA1194" s="7">
        <v>-3.1797743183744842E-2</v>
      </c>
      <c r="AB1194" s="7">
        <v>1.7914378462941395E-2</v>
      </c>
      <c r="AC1194" s="7">
        <v>-8.7634046468547319E-3</v>
      </c>
      <c r="AD1194" s="7">
        <v>7.3730048977911755E-8</v>
      </c>
      <c r="AE1194" s="7">
        <v>0.56531175535073552</v>
      </c>
      <c r="AF1194" s="7">
        <v>0.56695278513002578</v>
      </c>
      <c r="AG1194" s="7">
        <v>9.3613058100110863E-2</v>
      </c>
      <c r="AH1194" s="7">
        <v>-3.1797743183741109E-2</v>
      </c>
    </row>
    <row r="1195" spans="24:34" x14ac:dyDescent="0.25">
      <c r="X1195">
        <v>68</v>
      </c>
      <c r="Y1195" s="7">
        <v>68.345554370565665</v>
      </c>
      <c r="Z1195" s="7">
        <v>-0.34555437056566518</v>
      </c>
      <c r="AA1195" s="7">
        <v>-0.35135554277043468</v>
      </c>
      <c r="AB1195" s="7">
        <v>1.651083161810141E-2</v>
      </c>
      <c r="AC1195" s="7">
        <v>-9.6902167508654088E-2</v>
      </c>
      <c r="AD1195" s="7">
        <v>8.2968406515707089E-6</v>
      </c>
      <c r="AE1195" s="7">
        <v>0.56531175535073552</v>
      </c>
      <c r="AF1195" s="7">
        <v>0.56906067629310308</v>
      </c>
      <c r="AG1195" s="7">
        <v>0.31129112982649232</v>
      </c>
      <c r="AH1195" s="7">
        <v>-0.35135554277043446</v>
      </c>
    </row>
    <row r="1196" spans="24:34" x14ac:dyDescent="0.25">
      <c r="X1196">
        <v>67.5</v>
      </c>
      <c r="Y1196" s="7">
        <v>68.188428714702042</v>
      </c>
      <c r="Z1196" s="7">
        <v>-0.68842871470204159</v>
      </c>
      <c r="AA1196" s="7">
        <v>-0.70014800609108363</v>
      </c>
      <c r="AB1196" s="7">
        <v>1.673830573976165E-2</v>
      </c>
      <c r="AC1196" s="7">
        <v>-0.1930751177101101</v>
      </c>
      <c r="AD1196" s="7">
        <v>3.3399609690357753E-5</v>
      </c>
      <c r="AE1196" s="7">
        <v>0.56531175535073552</v>
      </c>
      <c r="AF1196" s="7">
        <v>0.56931771776715356</v>
      </c>
      <c r="AG1196" s="7">
        <v>0.43940313802942976</v>
      </c>
      <c r="AH1196" s="7">
        <v>-0.70014800609107852</v>
      </c>
    </row>
    <row r="1197" spans="24:34" x14ac:dyDescent="0.25">
      <c r="X1197">
        <v>67.5</v>
      </c>
      <c r="Y1197" s="7">
        <v>67.940191900981134</v>
      </c>
      <c r="Z1197" s="7">
        <v>-0.4401919009811337</v>
      </c>
      <c r="AA1197" s="7">
        <v>-0.44774436229326398</v>
      </c>
      <c r="AB1197" s="7">
        <v>1.6867797672416411E-2</v>
      </c>
      <c r="AC1197" s="7">
        <v>-0.12346332783037514</v>
      </c>
      <c r="AD1197" s="7">
        <v>1.3764765531873031E-5</v>
      </c>
      <c r="AE1197" s="7">
        <v>0.59589828697336056</v>
      </c>
      <c r="AF1197" s="7">
        <v>0.57144031032566456</v>
      </c>
      <c r="AG1197" s="7">
        <v>0.35137348766003268</v>
      </c>
      <c r="AH1197" s="7">
        <v>-0.44774436229326153</v>
      </c>
    </row>
    <row r="1198" spans="24:34" x14ac:dyDescent="0.25">
      <c r="X1198">
        <v>67.3</v>
      </c>
      <c r="Y1198" s="7">
        <v>67.370247926987972</v>
      </c>
      <c r="Z1198" s="7">
        <v>-7.0247926987974552E-2</v>
      </c>
      <c r="AA1198" s="7">
        <v>-7.1608167798942191E-2</v>
      </c>
      <c r="AB1198" s="7">
        <v>1.8995609757727207E-2</v>
      </c>
      <c r="AC1198" s="7">
        <v>-1.9724224139025741E-2</v>
      </c>
      <c r="AD1198" s="7">
        <v>3.9648662831620123E-7</v>
      </c>
      <c r="AE1198" s="7">
        <v>0.59589828697336056</v>
      </c>
      <c r="AF1198" s="7">
        <v>0.57376472124240396</v>
      </c>
      <c r="AG1198" s="7">
        <v>0.14044295688650871</v>
      </c>
      <c r="AH1198" s="7">
        <v>-7.160816779894924E-2</v>
      </c>
    </row>
    <row r="1199" spans="24:34" x14ac:dyDescent="0.25">
      <c r="X1199">
        <v>67</v>
      </c>
      <c r="Y1199" s="7">
        <v>66.858593267264666</v>
      </c>
      <c r="Z1199" s="7">
        <v>0.14140673273533366</v>
      </c>
      <c r="AA1199" s="7">
        <v>0.14584439568859864</v>
      </c>
      <c r="AB1199" s="7">
        <v>3.042738071840231E-2</v>
      </c>
      <c r="AC1199" s="7">
        <v>3.9937585782585147E-2</v>
      </c>
      <c r="AD1199" s="7">
        <v>2.6344759711527083E-6</v>
      </c>
      <c r="AE1199" s="7">
        <v>0.59589828697336056</v>
      </c>
      <c r="AF1199" s="7">
        <v>0.574739135418049</v>
      </c>
      <c r="AG1199" s="7">
        <v>0.19984390354120174</v>
      </c>
      <c r="AH1199" s="7">
        <v>0.14584439568859589</v>
      </c>
    </row>
    <row r="1200" spans="24:34" x14ac:dyDescent="0.25">
      <c r="X1200">
        <v>67.3</v>
      </c>
      <c r="Y1200" s="7">
        <v>67.870223581998786</v>
      </c>
      <c r="Z1200" s="7">
        <v>-0.57022358199878909</v>
      </c>
      <c r="AA1200" s="7">
        <v>-0.58139532795514981</v>
      </c>
      <c r="AB1200" s="7">
        <v>1.9215403735102683E-2</v>
      </c>
      <c r="AC1200" s="7">
        <v>-0.16012540731108391</v>
      </c>
      <c r="AD1200" s="7">
        <v>2.6438862817846179E-5</v>
      </c>
      <c r="AE1200" s="7">
        <v>0.59589828697336056</v>
      </c>
      <c r="AF1200" s="7">
        <v>0.57842557625660718</v>
      </c>
      <c r="AG1200" s="7">
        <v>0.40015672843410233</v>
      </c>
      <c r="AH1200" s="7">
        <v>-0.5813953279551497</v>
      </c>
    </row>
    <row r="1201" spans="24:34" x14ac:dyDescent="0.25">
      <c r="X1201">
        <v>67.2</v>
      </c>
      <c r="Y1201" s="7">
        <v>67.751322900521743</v>
      </c>
      <c r="Z1201" s="7">
        <v>-0.55132290052173971</v>
      </c>
      <c r="AA1201" s="7">
        <v>-0.56153072772498547</v>
      </c>
      <c r="AB1201" s="7">
        <v>1.817857278194852E-2</v>
      </c>
      <c r="AC1201" s="7">
        <v>-0.15473610874154492</v>
      </c>
      <c r="AD1201" s="7">
        <v>2.3332271362479274E-5</v>
      </c>
      <c r="AE1201" s="7">
        <v>0.59589828697336056</v>
      </c>
      <c r="AF1201" s="7">
        <v>0.57858067797670121</v>
      </c>
      <c r="AG1201" s="7">
        <v>0.39336510869870617</v>
      </c>
      <c r="AH1201" s="7">
        <v>-0.56153072772498902</v>
      </c>
    </row>
    <row r="1202" spans="24:34" x14ac:dyDescent="0.25">
      <c r="X1202">
        <v>66.8</v>
      </c>
      <c r="Y1202" s="7">
        <v>67.305742220211144</v>
      </c>
      <c r="Z1202" s="7">
        <v>-0.50574222021114679</v>
      </c>
      <c r="AA1202" s="7">
        <v>-0.51535697741606157</v>
      </c>
      <c r="AB1202" s="7">
        <v>1.8656499526069022E-2</v>
      </c>
      <c r="AC1202" s="7">
        <v>-0.14197784413260156</v>
      </c>
      <c r="AD1202" s="7">
        <v>2.0169571170659712E-5</v>
      </c>
      <c r="AE1202" s="7">
        <v>0.59589828697336056</v>
      </c>
      <c r="AF1202" s="7">
        <v>0.57920399748461393</v>
      </c>
      <c r="AG1202" s="7">
        <v>0.37679947469788433</v>
      </c>
      <c r="AH1202" s="7">
        <v>-0.51535697741606601</v>
      </c>
    </row>
    <row r="1203" spans="24:34" x14ac:dyDescent="0.25">
      <c r="X1203">
        <v>66.8</v>
      </c>
      <c r="Y1203" s="7">
        <v>67.230147165932493</v>
      </c>
      <c r="Z1203" s="7">
        <v>-0.43014716593249602</v>
      </c>
      <c r="AA1203" s="7">
        <v>-0.43844949455100846</v>
      </c>
      <c r="AB1203" s="7">
        <v>1.8935655581074528E-2</v>
      </c>
      <c r="AC1203" s="7">
        <v>-0.12077309935380103</v>
      </c>
      <c r="AD1203" s="7">
        <v>1.4817320532017382E-5</v>
      </c>
      <c r="AE1203" s="7">
        <v>0.59589828697336056</v>
      </c>
      <c r="AF1203" s="7">
        <v>0.5794119282117175</v>
      </c>
      <c r="AG1203" s="7">
        <v>0.3475242428289011</v>
      </c>
      <c r="AH1203" s="7">
        <v>-0.43844949455101018</v>
      </c>
    </row>
    <row r="1204" spans="24:34" x14ac:dyDescent="0.25">
      <c r="X1204">
        <v>66.8</v>
      </c>
      <c r="Y1204" s="7">
        <v>67.394975626181889</v>
      </c>
      <c r="Z1204" s="7">
        <v>-0.59497562618189193</v>
      </c>
      <c r="AA1204" s="7">
        <v>-0.60929939149173151</v>
      </c>
      <c r="AB1204" s="7">
        <v>2.3508582988678701E-2</v>
      </c>
      <c r="AC1204" s="7">
        <v>-0.1674429440519257</v>
      </c>
      <c r="AD1204" s="7">
        <v>3.5525330226528722E-5</v>
      </c>
      <c r="AE1204" s="7">
        <v>0.59589828697336056</v>
      </c>
      <c r="AF1204" s="7">
        <v>0.58034298799662132</v>
      </c>
      <c r="AG1204" s="7">
        <v>0.4091979277219347</v>
      </c>
      <c r="AH1204" s="7">
        <v>-0.60929939149172663</v>
      </c>
    </row>
    <row r="1205" spans="24:34" x14ac:dyDescent="0.25">
      <c r="X1205">
        <v>77.3</v>
      </c>
      <c r="Y1205" s="7">
        <v>79.582411715188755</v>
      </c>
      <c r="Z1205" s="7">
        <v>-2.2824117151887577</v>
      </c>
      <c r="AA1205" s="7">
        <v>-2.3064486900857162</v>
      </c>
      <c r="AB1205" s="7">
        <v>1.0421638686472738E-2</v>
      </c>
      <c r="AC1205" s="7">
        <v>-0.63807361207895852</v>
      </c>
      <c r="AD1205" s="7">
        <v>2.2566997984505558E-4</v>
      </c>
      <c r="AE1205" s="7">
        <v>0.59589828697336056</v>
      </c>
      <c r="AF1205" s="7">
        <v>0.58139608201669379</v>
      </c>
      <c r="AG1205" s="7">
        <v>0.79879510018462085</v>
      </c>
      <c r="AH1205" s="7">
        <v>-2.3064486900857193</v>
      </c>
    </row>
    <row r="1206" spans="24:34" x14ac:dyDescent="0.25">
      <c r="X1206">
        <v>77.099999999999994</v>
      </c>
      <c r="Y1206" s="7">
        <v>76.468288677641667</v>
      </c>
      <c r="Z1206" s="7">
        <v>0.63171132235832772</v>
      </c>
      <c r="AA1206" s="7">
        <v>0.63856387038617868</v>
      </c>
      <c r="AB1206" s="7">
        <v>1.0731186566670166E-2</v>
      </c>
      <c r="AC1206" s="7">
        <v>0.17662956266477428</v>
      </c>
      <c r="AD1206" s="7">
        <v>1.7811750924276173E-5</v>
      </c>
      <c r="AE1206" s="7">
        <v>0.59589828697336056</v>
      </c>
      <c r="AF1206" s="7">
        <v>0.58324130070937363</v>
      </c>
      <c r="AG1206" s="7">
        <v>0.42027320003156787</v>
      </c>
      <c r="AH1206" s="7">
        <v>0.63856387038617679</v>
      </c>
    </row>
    <row r="1207" spans="24:34" x14ac:dyDescent="0.25">
      <c r="X1207">
        <v>76.8</v>
      </c>
      <c r="Y1207" s="7">
        <v>76.513231039690027</v>
      </c>
      <c r="Z1207" s="7">
        <v>0.28676896030997057</v>
      </c>
      <c r="AA1207" s="7">
        <v>0.28921930496846926</v>
      </c>
      <c r="AB1207" s="7">
        <v>8.4722721353615426E-3</v>
      </c>
      <c r="AC1207" s="7">
        <v>8.0090610054618053E-2</v>
      </c>
      <c r="AD1207" s="7">
        <v>2.8847264460001606E-6</v>
      </c>
      <c r="AE1207" s="7">
        <v>0.61415241452626612</v>
      </c>
      <c r="AF1207" s="7">
        <v>0.58328543789561094</v>
      </c>
      <c r="AG1207" s="7">
        <v>0.28300284460517011</v>
      </c>
      <c r="AH1207" s="7">
        <v>0.28921930496846349</v>
      </c>
    </row>
    <row r="1208" spans="24:34" x14ac:dyDescent="0.25">
      <c r="X1208">
        <v>76.7</v>
      </c>
      <c r="Y1208" s="7">
        <v>76.49669578254229</v>
      </c>
      <c r="Z1208" s="7">
        <v>0.20330421745771332</v>
      </c>
      <c r="AA1208" s="7">
        <v>0.20519789652692566</v>
      </c>
      <c r="AB1208" s="7">
        <v>9.2285501034342805E-3</v>
      </c>
      <c r="AC1208" s="7">
        <v>5.6801726715678645E-2</v>
      </c>
      <c r="AD1208" s="7">
        <v>1.5817194901195121E-6</v>
      </c>
      <c r="AE1208" s="7">
        <v>0.61415241452626612</v>
      </c>
      <c r="AF1208" s="7">
        <v>0.5838759641716651</v>
      </c>
      <c r="AG1208" s="7">
        <v>0.23833112829775016</v>
      </c>
      <c r="AH1208" s="7">
        <v>0.20519789652693143</v>
      </c>
    </row>
    <row r="1209" spans="24:34" x14ac:dyDescent="0.25">
      <c r="X1209">
        <v>76.3</v>
      </c>
      <c r="Y1209" s="7">
        <v>78.085958636416592</v>
      </c>
      <c r="Z1209" s="7">
        <v>-1.7859586364165949</v>
      </c>
      <c r="AA1209" s="7">
        <v>-1.8014312381202444</v>
      </c>
      <c r="AB1209" s="7">
        <v>8.5890603961101507E-3</v>
      </c>
      <c r="AC1209" s="7">
        <v>-0.49882295940463117</v>
      </c>
      <c r="AD1209" s="7">
        <v>1.1345697968033403E-4</v>
      </c>
      <c r="AE1209" s="7">
        <v>0.61415241452626612</v>
      </c>
      <c r="AF1209" s="7">
        <v>0.58396422288311411</v>
      </c>
      <c r="AG1209" s="7">
        <v>0.70627399740088914</v>
      </c>
      <c r="AH1209" s="7">
        <v>-1.8014312381202493</v>
      </c>
    </row>
    <row r="1210" spans="24:34" x14ac:dyDescent="0.25">
      <c r="X1210">
        <v>75.7</v>
      </c>
      <c r="Y1210" s="7">
        <v>76.278549813450852</v>
      </c>
      <c r="Z1210" s="7">
        <v>-0.57854981345084866</v>
      </c>
      <c r="AA1210" s="7">
        <v>-0.58009332645879397</v>
      </c>
      <c r="AB1210" s="7">
        <v>2.6608011806860394E-3</v>
      </c>
      <c r="AC1210" s="7">
        <v>-0.16110952059533049</v>
      </c>
      <c r="AD1210" s="7">
        <v>3.6446711217867989E-6</v>
      </c>
      <c r="AE1210" s="7">
        <v>0.61415241452626612</v>
      </c>
      <c r="AF1210" s="7">
        <v>0.58447217398297924</v>
      </c>
      <c r="AG1210" s="7">
        <v>0.40138450467766001</v>
      </c>
      <c r="AH1210" s="7">
        <v>-0.5800933264587983</v>
      </c>
    </row>
    <row r="1211" spans="24:34" x14ac:dyDescent="0.25">
      <c r="X1211">
        <v>75.5</v>
      </c>
      <c r="Y1211" s="7">
        <v>77.458869535067109</v>
      </c>
      <c r="Z1211" s="7">
        <v>-1.9588695350671088</v>
      </c>
      <c r="AA1211" s="7">
        <v>-1.9689153594783733</v>
      </c>
      <c r="AB1211" s="7">
        <v>5.1022124251806624E-3</v>
      </c>
      <c r="AC1211" s="7">
        <v>-0.54615783871585555</v>
      </c>
      <c r="AD1211" s="7">
        <v>8.0512407361355047E-5</v>
      </c>
      <c r="AE1211" s="7">
        <v>0.61415241452626612</v>
      </c>
      <c r="AF1211" s="7">
        <v>0.58656461909276858</v>
      </c>
      <c r="AG1211" s="7">
        <v>0.73902492428595101</v>
      </c>
      <c r="AH1211" s="7">
        <v>-1.9689153594783684</v>
      </c>
    </row>
    <row r="1212" spans="24:34" x14ac:dyDescent="0.25">
      <c r="X1212">
        <v>75.3</v>
      </c>
      <c r="Y1212" s="7">
        <v>75.230702369861959</v>
      </c>
      <c r="Z1212" s="7">
        <v>6.9297630138038357E-2</v>
      </c>
      <c r="AA1212" s="7">
        <v>6.9543872528115003E-2</v>
      </c>
      <c r="AB1212" s="7">
        <v>3.5408207958724366E-3</v>
      </c>
      <c r="AC1212" s="7">
        <v>1.9305920719934762E-2</v>
      </c>
      <c r="AD1212" s="7">
        <v>6.9706274310788277E-8</v>
      </c>
      <c r="AE1212" s="7">
        <v>0.61415241452626612</v>
      </c>
      <c r="AF1212" s="7">
        <v>0.5867821916288235</v>
      </c>
      <c r="AG1212" s="7">
        <v>0.13894574739780546</v>
      </c>
      <c r="AH1212" s="7">
        <v>6.9543872528111395E-2</v>
      </c>
    </row>
    <row r="1213" spans="24:34" x14ac:dyDescent="0.25">
      <c r="X1213">
        <v>75.2</v>
      </c>
      <c r="Y1213" s="7">
        <v>75.135993559852423</v>
      </c>
      <c r="Z1213" s="7">
        <v>6.4006440147579724E-2</v>
      </c>
      <c r="AA1213" s="7">
        <v>6.4241704657490573E-2</v>
      </c>
      <c r="AB1213" s="7">
        <v>3.6621772596303953E-3</v>
      </c>
      <c r="AC1213" s="7">
        <v>1.7832911604489805E-2</v>
      </c>
      <c r="AD1213" s="7">
        <v>6.1521038375467806E-8</v>
      </c>
      <c r="AE1213" s="7">
        <v>0.61415241452626612</v>
      </c>
      <c r="AF1213" s="7">
        <v>0.58678309155952924</v>
      </c>
      <c r="AG1213" s="7">
        <v>0.13353992513285981</v>
      </c>
      <c r="AH1213" s="7">
        <v>6.424170465749629E-2</v>
      </c>
    </row>
    <row r="1214" spans="24:34" x14ac:dyDescent="0.25">
      <c r="X1214">
        <v>75</v>
      </c>
      <c r="Y1214" s="7">
        <v>74.968310039070602</v>
      </c>
      <c r="Z1214" s="7">
        <v>3.1689960929398353E-2</v>
      </c>
      <c r="AA1214" s="7">
        <v>3.1786893423245033E-2</v>
      </c>
      <c r="AB1214" s="7">
        <v>3.0494484804983999E-3</v>
      </c>
      <c r="AC1214" s="7">
        <v>8.8264646569742745E-3</v>
      </c>
      <c r="AD1214" s="7">
        <v>1.2542024784599816E-8</v>
      </c>
      <c r="AE1214" s="7">
        <v>0.61415241452626612</v>
      </c>
      <c r="AF1214" s="7">
        <v>0.58739349966625676</v>
      </c>
      <c r="AG1214" s="7">
        <v>9.3949266399340634E-2</v>
      </c>
      <c r="AH1214" s="7">
        <v>3.1786893423247642E-2</v>
      </c>
    </row>
    <row r="1215" spans="24:34" x14ac:dyDescent="0.25">
      <c r="X1215">
        <v>74.900000000000006</v>
      </c>
      <c r="Y1215" s="7">
        <v>75.923777117239268</v>
      </c>
      <c r="Z1215" s="7">
        <v>-1.0237771172392627</v>
      </c>
      <c r="AA1215" s="7">
        <v>-1.0263041696667869</v>
      </c>
      <c r="AB1215" s="7">
        <v>2.4622840890723228E-3</v>
      </c>
      <c r="AC1215" s="7">
        <v>-0.28506417902857184</v>
      </c>
      <c r="AD1215" s="7">
        <v>1.0557000158119483E-5</v>
      </c>
      <c r="AE1215" s="7">
        <v>0.61415241452626612</v>
      </c>
      <c r="AF1215" s="7">
        <v>0.58773607377028836</v>
      </c>
      <c r="AG1215" s="7">
        <v>0.53391401838551855</v>
      </c>
      <c r="AH1215" s="7">
        <v>-1.0263041696667818</v>
      </c>
    </row>
    <row r="1216" spans="24:34" x14ac:dyDescent="0.25">
      <c r="X1216">
        <v>74.7</v>
      </c>
      <c r="Y1216" s="7">
        <v>75.776837994168361</v>
      </c>
      <c r="Z1216" s="7">
        <v>-1.0768379941683577</v>
      </c>
      <c r="AA1216" s="7">
        <v>-1.0792252314004713</v>
      </c>
      <c r="AB1216" s="7">
        <v>2.2119916794518558E-3</v>
      </c>
      <c r="AC1216" s="7">
        <v>-0.29980103103961719</v>
      </c>
      <c r="AD1216" s="7">
        <v>1.0487158987870872E-5</v>
      </c>
      <c r="AE1216" s="7">
        <v>0.61415241452626612</v>
      </c>
      <c r="AF1216" s="7">
        <v>0.58779856706097078</v>
      </c>
      <c r="AG1216" s="7">
        <v>0.54754089439932907</v>
      </c>
      <c r="AH1216" s="7">
        <v>-1.07922523140047</v>
      </c>
    </row>
    <row r="1217" spans="24:34" x14ac:dyDescent="0.25">
      <c r="X1217">
        <v>74.5</v>
      </c>
      <c r="Y1217" s="7">
        <v>75.426089812966183</v>
      </c>
      <c r="Z1217" s="7">
        <v>-0.92608981296618254</v>
      </c>
      <c r="AA1217" s="7">
        <v>-0.92784326595618438</v>
      </c>
      <c r="AB1217" s="7">
        <v>1.8898159358818299E-3</v>
      </c>
      <c r="AC1217" s="7">
        <v>-0.25778981527301958</v>
      </c>
      <c r="AD1217" s="7">
        <v>6.622453684465419E-6</v>
      </c>
      <c r="AE1217" s="7">
        <v>0.63261352584071384</v>
      </c>
      <c r="AF1217" s="7">
        <v>0.59060458650028469</v>
      </c>
      <c r="AG1217" s="7">
        <v>0.50773006142340993</v>
      </c>
      <c r="AH1217" s="7">
        <v>-0.92784326595618716</v>
      </c>
    </row>
    <row r="1218" spans="24:34" x14ac:dyDescent="0.25">
      <c r="X1218">
        <v>74.2</v>
      </c>
      <c r="Y1218" s="7">
        <v>74.975993833086022</v>
      </c>
      <c r="Z1218" s="7">
        <v>-0.77599383308601944</v>
      </c>
      <c r="AA1218" s="7">
        <v>-0.77737142541180049</v>
      </c>
      <c r="AB1218" s="7">
        <v>1.7721159805294503E-3</v>
      </c>
      <c r="AC1218" s="7">
        <v>-0.21599580331459622</v>
      </c>
      <c r="AD1218" s="7">
        <v>4.3591264792244836E-6</v>
      </c>
      <c r="AE1218" s="7">
        <v>0.63261352584071384</v>
      </c>
      <c r="AF1218" s="7">
        <v>0.59131597181626572</v>
      </c>
      <c r="AG1218" s="7">
        <v>0.46475348660832683</v>
      </c>
      <c r="AH1218" s="7">
        <v>-0.7773714254117986</v>
      </c>
    </row>
    <row r="1219" spans="24:34" x14ac:dyDescent="0.25">
      <c r="X1219">
        <v>73.7</v>
      </c>
      <c r="Y1219" s="7">
        <v>74.521983564298296</v>
      </c>
      <c r="Z1219" s="7">
        <v>-0.82198356429829289</v>
      </c>
      <c r="AA1219" s="7">
        <v>-0.82384468655702392</v>
      </c>
      <c r="AB1219" s="7">
        <v>2.2590693235025952E-3</v>
      </c>
      <c r="AC1219" s="7">
        <v>-0.22885274775019068</v>
      </c>
      <c r="AD1219" s="7">
        <v>6.2412334994142306E-6</v>
      </c>
      <c r="AE1219" s="7">
        <v>0.63261352584071384</v>
      </c>
      <c r="AF1219" s="7">
        <v>0.59292966886382936</v>
      </c>
      <c r="AG1219" s="7">
        <v>0.47838556390237225</v>
      </c>
      <c r="AH1219" s="7">
        <v>-0.82384468655702447</v>
      </c>
    </row>
    <row r="1220" spans="24:34" x14ac:dyDescent="0.25">
      <c r="X1220">
        <v>89</v>
      </c>
      <c r="Y1220" s="7">
        <v>77.084337000187844</v>
      </c>
      <c r="Z1220" s="7">
        <v>11.915662999812156</v>
      </c>
      <c r="AA1220" s="7">
        <v>12.060640139441219</v>
      </c>
      <c r="AB1220" s="7">
        <v>1.2020683641405521E-2</v>
      </c>
      <c r="AC1220" s="7">
        <v>3.3338509343308735</v>
      </c>
      <c r="AD1220" s="7">
        <v>7.1173786115900336E-3</v>
      </c>
      <c r="AE1220" s="7">
        <v>0.63261352584071384</v>
      </c>
      <c r="AF1220" s="7">
        <v>0.59474988743585944</v>
      </c>
      <c r="AG1220" s="7">
        <v>1.8258836037192714</v>
      </c>
      <c r="AH1220" s="7">
        <v>12.060640139441215</v>
      </c>
    </row>
    <row r="1221" spans="24:34" x14ac:dyDescent="0.25">
      <c r="X1221">
        <v>86</v>
      </c>
      <c r="Y1221" s="7">
        <v>77.687138168851746</v>
      </c>
      <c r="Z1221" s="7">
        <v>8.3128618311482541</v>
      </c>
      <c r="AA1221" s="7">
        <v>8.403223658845306</v>
      </c>
      <c r="AB1221" s="7">
        <v>1.0753233683354272E-2</v>
      </c>
      <c r="AC1221" s="7">
        <v>2.3243425588087558</v>
      </c>
      <c r="AD1221" s="7">
        <v>3.0908726522410812E-3</v>
      </c>
      <c r="AE1221" s="7">
        <v>0.63261352584071384</v>
      </c>
      <c r="AF1221" s="7">
        <v>0.59676531253602738</v>
      </c>
      <c r="AG1221" s="7">
        <v>1.5245794694960166</v>
      </c>
      <c r="AH1221" s="7">
        <v>8.4032236588453095</v>
      </c>
    </row>
    <row r="1222" spans="24:34" x14ac:dyDescent="0.25">
      <c r="X1222">
        <v>83</v>
      </c>
      <c r="Y1222" s="7">
        <v>78.160533537455379</v>
      </c>
      <c r="Z1222" s="7">
        <v>4.8394664625446211</v>
      </c>
      <c r="AA1222" s="7">
        <v>4.8654093200863713</v>
      </c>
      <c r="AB1222" s="7">
        <v>5.3321017482838712E-3</v>
      </c>
      <c r="AC1222" s="7">
        <v>1.3494609615743844</v>
      </c>
      <c r="AD1222" s="7">
        <v>5.1379204539404725E-4</v>
      </c>
      <c r="AE1222" s="7">
        <v>0.63261352584071384</v>
      </c>
      <c r="AF1222" s="7">
        <v>0.59761542716390326</v>
      </c>
      <c r="AG1222" s="7">
        <v>1.1616630154973449</v>
      </c>
      <c r="AH1222" s="7">
        <v>4.8654093200863704</v>
      </c>
    </row>
    <row r="1223" spans="24:34" x14ac:dyDescent="0.25">
      <c r="X1223">
        <v>82</v>
      </c>
      <c r="Y1223" s="7">
        <v>78.602171617712813</v>
      </c>
      <c r="Z1223" s="7">
        <v>3.3978283822871873</v>
      </c>
      <c r="AA1223" s="7">
        <v>3.423286358694881</v>
      </c>
      <c r="AB1223" s="7">
        <v>7.4367066439024933E-3</v>
      </c>
      <c r="AC1223" s="7">
        <v>0.94847137068110299</v>
      </c>
      <c r="AD1223" s="7">
        <v>3.5474582403111478E-4</v>
      </c>
      <c r="AE1223" s="7">
        <v>0.63261352584071384</v>
      </c>
      <c r="AF1223" s="7">
        <v>0.59833245757042508</v>
      </c>
      <c r="AG1223" s="7">
        <v>0.97389494848320424</v>
      </c>
      <c r="AH1223" s="7">
        <v>3.4232863586948743</v>
      </c>
    </row>
    <row r="1224" spans="24:34" x14ac:dyDescent="0.25">
      <c r="X1224">
        <v>79.599999999999994</v>
      </c>
      <c r="Y1224" s="7">
        <v>78.264317093852185</v>
      </c>
      <c r="Z1224" s="7">
        <v>1.3356829061478095</v>
      </c>
      <c r="AA1224" s="7">
        <v>1.3462364652661449</v>
      </c>
      <c r="AB1224" s="7">
        <v>7.8393056425218634E-3</v>
      </c>
      <c r="AC1224" s="7">
        <v>0.37291877658151662</v>
      </c>
      <c r="AD1224" s="7">
        <v>5.7832302038794282E-5</v>
      </c>
      <c r="AE1224" s="7">
        <v>0.63261352584071384</v>
      </c>
      <c r="AF1224" s="7">
        <v>0.598658633835495</v>
      </c>
      <c r="AG1224" s="7">
        <v>0.6106707595599421</v>
      </c>
      <c r="AH1224" s="7">
        <v>1.3462364652661392</v>
      </c>
    </row>
    <row r="1225" spans="24:34" x14ac:dyDescent="0.25">
      <c r="X1225">
        <v>79.3</v>
      </c>
      <c r="Y1225" s="7">
        <v>78.190635717099426</v>
      </c>
      <c r="Z1225" s="7">
        <v>1.1093642829005717</v>
      </c>
      <c r="AA1225" s="7">
        <v>1.1194457920253171</v>
      </c>
      <c r="AB1225" s="7">
        <v>9.0058037616165612E-3</v>
      </c>
      <c r="AC1225" s="7">
        <v>0.30991351478266127</v>
      </c>
      <c r="AD1225" s="7">
        <v>4.5938710280198087E-5</v>
      </c>
      <c r="AE1225" s="7">
        <v>0.63261352584071384</v>
      </c>
      <c r="AF1225" s="7">
        <v>0.60070796626073808</v>
      </c>
      <c r="AG1225" s="7">
        <v>0.55669876484743641</v>
      </c>
      <c r="AH1225" s="7">
        <v>1.1194457920253191</v>
      </c>
    </row>
    <row r="1226" spans="24:34" x14ac:dyDescent="0.25">
      <c r="X1226">
        <v>79</v>
      </c>
      <c r="Y1226" s="7">
        <v>78.775752244744581</v>
      </c>
      <c r="Z1226" s="7">
        <v>0.22424775525541918</v>
      </c>
      <c r="AA1226" s="7">
        <v>0.2253388678916366</v>
      </c>
      <c r="AB1226" s="7">
        <v>4.8420969112974097E-3</v>
      </c>
      <c r="AC1226" s="7">
        <v>6.2514965812746251E-2</v>
      </c>
      <c r="AD1226" s="7">
        <v>1.0008197707272374E-6</v>
      </c>
      <c r="AE1226" s="7">
        <v>0.64941472986293525</v>
      </c>
      <c r="AF1226" s="7">
        <v>0.60166637997438366</v>
      </c>
      <c r="AG1226" s="7">
        <v>0.2500299298339026</v>
      </c>
      <c r="AH1226" s="7">
        <v>0.22533886789163252</v>
      </c>
    </row>
    <row r="1227" spans="24:34" x14ac:dyDescent="0.25">
      <c r="X1227">
        <v>78.7</v>
      </c>
      <c r="Y1227" s="7">
        <v>76.687497160087801</v>
      </c>
      <c r="Z1227" s="7">
        <v>2.0125028399122016</v>
      </c>
      <c r="AA1227" s="7">
        <v>2.0236929226273759</v>
      </c>
      <c r="AB1227" s="7">
        <v>5.5295359241774467E-3</v>
      </c>
      <c r="AC1227" s="7">
        <v>0.56123203066357896</v>
      </c>
      <c r="AD1227" s="7">
        <v>9.2178172191070969E-5</v>
      </c>
      <c r="AE1227" s="7">
        <v>0.64941472986293525</v>
      </c>
      <c r="AF1227" s="7">
        <v>0.60168546560317571</v>
      </c>
      <c r="AG1227" s="7">
        <v>0.74915421020213124</v>
      </c>
      <c r="AH1227" s="7">
        <v>2.0236929226273732</v>
      </c>
    </row>
    <row r="1228" spans="24:34" x14ac:dyDescent="0.25">
      <c r="X1228">
        <v>78.5</v>
      </c>
      <c r="Y1228" s="7">
        <v>77.776122281348492</v>
      </c>
      <c r="Z1228" s="7">
        <v>0.72387771865150796</v>
      </c>
      <c r="AA1228" s="7">
        <v>0.7273743092509477</v>
      </c>
      <c r="AB1228" s="7">
        <v>4.8071406358073804E-3</v>
      </c>
      <c r="AC1228" s="7">
        <v>0.20179642830114514</v>
      </c>
      <c r="AD1228" s="7">
        <v>1.0352683236529035E-5</v>
      </c>
      <c r="AE1228" s="7">
        <v>0.64941472986293525</v>
      </c>
      <c r="AF1228" s="7">
        <v>0.60203407265306441</v>
      </c>
      <c r="AG1228" s="7">
        <v>0.44921757345538604</v>
      </c>
      <c r="AH1228" s="7">
        <v>0.72737430925095048</v>
      </c>
    </row>
    <row r="1229" spans="24:34" x14ac:dyDescent="0.25">
      <c r="X1229">
        <v>77.7</v>
      </c>
      <c r="Y1229" s="7">
        <v>78.980589760819427</v>
      </c>
      <c r="Z1229" s="7">
        <v>-1.2805897608194243</v>
      </c>
      <c r="AA1229" s="7">
        <v>-1.2880931427227296</v>
      </c>
      <c r="AB1229" s="7">
        <v>5.8251858149409429E-3</v>
      </c>
      <c r="AC1229" s="7">
        <v>-0.3571745764493795</v>
      </c>
      <c r="AD1229" s="7">
        <v>3.9341825009685725E-5</v>
      </c>
      <c r="AE1229" s="7">
        <v>0.64941472986293525</v>
      </c>
      <c r="AF1229" s="7">
        <v>0.60326794456211508</v>
      </c>
      <c r="AG1229" s="7">
        <v>0.59764084235381665</v>
      </c>
      <c r="AH1229" s="7">
        <v>-1.2880931427227356</v>
      </c>
    </row>
    <row r="1230" spans="24:34" x14ac:dyDescent="0.25">
      <c r="X1230">
        <v>78</v>
      </c>
      <c r="Y1230" s="7">
        <v>76.759348475376882</v>
      </c>
      <c r="Z1230" s="7">
        <v>1.240651524623118</v>
      </c>
      <c r="AA1230" s="7">
        <v>1.2487842973377781</v>
      </c>
      <c r="AB1230" s="7">
        <v>6.5125520331993404E-3</v>
      </c>
      <c r="AC1230" s="7">
        <v>0.34615492348758792</v>
      </c>
      <c r="AD1230" s="7">
        <v>4.1340549693051101E-5</v>
      </c>
      <c r="AE1230" s="7">
        <v>0.64941472986293525</v>
      </c>
      <c r="AF1230" s="7">
        <v>0.6045675684299423</v>
      </c>
      <c r="AG1230" s="7">
        <v>0.58834932097146841</v>
      </c>
      <c r="AH1230" s="7">
        <v>1.2487842973377725</v>
      </c>
    </row>
    <row r="1231" spans="24:34" x14ac:dyDescent="0.25">
      <c r="X1231">
        <v>77.3</v>
      </c>
      <c r="Y1231" s="7">
        <v>78.984992408522018</v>
      </c>
      <c r="Z1231" s="7">
        <v>-1.6849924085220209</v>
      </c>
      <c r="AA1231" s="7">
        <v>-1.6952522768751095</v>
      </c>
      <c r="AB1231" s="7">
        <v>6.0521189046872847E-3</v>
      </c>
      <c r="AC1231" s="7">
        <v>-0.47002183559237776</v>
      </c>
      <c r="AD1231" s="7">
        <v>7.0798866920730266E-5</v>
      </c>
      <c r="AE1231" s="7">
        <v>0.64941472986293525</v>
      </c>
      <c r="AF1231" s="7">
        <v>0.60508705284220077</v>
      </c>
      <c r="AG1231" s="7">
        <v>0.68558138509762478</v>
      </c>
      <c r="AH1231" s="7">
        <v>-1.6952522768751108</v>
      </c>
    </row>
    <row r="1232" spans="24:34" x14ac:dyDescent="0.25">
      <c r="X1232">
        <v>77.2</v>
      </c>
      <c r="Y1232" s="7">
        <v>79.053427298356226</v>
      </c>
      <c r="Z1232" s="7">
        <v>-1.8534272983562232</v>
      </c>
      <c r="AA1232" s="7">
        <v>-1.8616005492117154</v>
      </c>
      <c r="AB1232" s="7">
        <v>4.3904428686123249E-3</v>
      </c>
      <c r="AC1232" s="7">
        <v>-0.51657444600337477</v>
      </c>
      <c r="AD1232" s="7">
        <v>6.1934339383618234E-5</v>
      </c>
      <c r="AE1232" s="7">
        <v>0.64941472986293525</v>
      </c>
      <c r="AF1232" s="7">
        <v>0.61041424440039793</v>
      </c>
      <c r="AG1232" s="7">
        <v>0.71873113610262829</v>
      </c>
      <c r="AH1232" s="7">
        <v>-1.8616005492117147</v>
      </c>
    </row>
    <row r="1233" spans="24:34" x14ac:dyDescent="0.25">
      <c r="X1233">
        <v>76.900000000000006</v>
      </c>
      <c r="Y1233" s="7">
        <v>77.665282483856572</v>
      </c>
      <c r="Z1233" s="7">
        <v>-0.76528248385656639</v>
      </c>
      <c r="AA1233" s="7">
        <v>-0.7813016594843134</v>
      </c>
      <c r="AB1233" s="7">
        <v>2.0503189047777017E-2</v>
      </c>
      <c r="AC1233" s="7">
        <v>-0.21504143609642187</v>
      </c>
      <c r="AD1233" s="7">
        <v>5.0945882800331122E-5</v>
      </c>
      <c r="AE1233" s="7">
        <v>0.64941472986293525</v>
      </c>
      <c r="AF1233" s="7">
        <v>0.61111098833948896</v>
      </c>
      <c r="AG1233" s="7">
        <v>0.46372560431404031</v>
      </c>
      <c r="AH1233" s="7">
        <v>-0.78130165948431518</v>
      </c>
    </row>
    <row r="1234" spans="24:34" x14ac:dyDescent="0.25">
      <c r="X1234">
        <v>76.599999999999994</v>
      </c>
      <c r="Y1234" s="7">
        <v>76.426334873967022</v>
      </c>
      <c r="Z1234" s="7">
        <v>0.17366512603297224</v>
      </c>
      <c r="AA1234" s="7">
        <v>0.17610394356080405</v>
      </c>
      <c r="AB1234" s="7">
        <v>1.3848738867041268E-2</v>
      </c>
      <c r="AC1234" s="7">
        <v>4.8634307950197853E-2</v>
      </c>
      <c r="AD1234" s="7">
        <v>1.7482300123963219E-6</v>
      </c>
      <c r="AE1234" s="7">
        <v>0.64941472986293525</v>
      </c>
      <c r="AF1234" s="7">
        <v>0.61208958239022315</v>
      </c>
      <c r="AG1234" s="7">
        <v>0.22053187513418065</v>
      </c>
      <c r="AH1234" s="7">
        <v>0.17610394356080197</v>
      </c>
    </row>
    <row r="1235" spans="24:34" x14ac:dyDescent="0.25">
      <c r="X1235">
        <v>74.8</v>
      </c>
      <c r="Y1235" s="7">
        <v>75.593120569239048</v>
      </c>
      <c r="Z1235" s="7">
        <v>-0.79312056923905061</v>
      </c>
      <c r="AA1235" s="7">
        <v>-0.7974318128158302</v>
      </c>
      <c r="AB1235" s="7">
        <v>5.406410313074767E-3</v>
      </c>
      <c r="AC1235" s="7">
        <v>-0.22116595607911477</v>
      </c>
      <c r="AD1235" s="7">
        <v>1.3994142771686714E-5</v>
      </c>
      <c r="AE1235" s="7">
        <v>0.64941472986293525</v>
      </c>
      <c r="AF1235" s="7">
        <v>0.61481966952757827</v>
      </c>
      <c r="AG1235" s="7">
        <v>0.47028284689016114</v>
      </c>
      <c r="AH1235" s="7">
        <v>-0.79743181281583198</v>
      </c>
    </row>
    <row r="1236" spans="24:34" x14ac:dyDescent="0.25">
      <c r="X1236">
        <v>74.599999999999994</v>
      </c>
      <c r="Y1236" s="7">
        <v>75.453057673750251</v>
      </c>
      <c r="Z1236" s="7">
        <v>-0.85305767375025709</v>
      </c>
      <c r="AA1236" s="7">
        <v>-0.85517219923524124</v>
      </c>
      <c r="AB1236" s="7">
        <v>2.4726312278162289E-3</v>
      </c>
      <c r="AC1236" s="7">
        <v>-0.23752967568907229</v>
      </c>
      <c r="AD1236" s="7">
        <v>7.360658692613767E-6</v>
      </c>
      <c r="AE1236" s="7">
        <v>0.64941472986293525</v>
      </c>
      <c r="AF1236" s="7">
        <v>0.61648528531091051</v>
      </c>
      <c r="AG1236" s="7">
        <v>0.48737016290400081</v>
      </c>
      <c r="AH1236" s="7">
        <v>-0.85517219923524646</v>
      </c>
    </row>
    <row r="1237" spans="24:34" x14ac:dyDescent="0.25">
      <c r="X1237">
        <v>74.400000000000006</v>
      </c>
      <c r="Y1237" s="7">
        <v>75.872505360380686</v>
      </c>
      <c r="Z1237" s="7">
        <v>-1.4725053603806799</v>
      </c>
      <c r="AA1237" s="7">
        <v>-1.4769163760110047</v>
      </c>
      <c r="AB1237" s="7">
        <v>2.9866387169712244E-3</v>
      </c>
      <c r="AC1237" s="7">
        <v>-0.41011748643798468</v>
      </c>
      <c r="AD1237" s="7">
        <v>2.6518239293550391E-5</v>
      </c>
      <c r="AE1237" s="7">
        <v>0.67020216077934069</v>
      </c>
      <c r="AF1237" s="7">
        <v>0.61912904110751898</v>
      </c>
      <c r="AG1237" s="7">
        <v>0.64040415866699729</v>
      </c>
      <c r="AH1237" s="7">
        <v>-1.4769163760110033</v>
      </c>
    </row>
    <row r="1238" spans="24:34" x14ac:dyDescent="0.25">
      <c r="X1238">
        <v>74.3</v>
      </c>
      <c r="Y1238" s="7">
        <v>75.671271171781356</v>
      </c>
      <c r="Z1238" s="7">
        <v>-1.371271171781359</v>
      </c>
      <c r="AA1238" s="7">
        <v>-1.3763865616121933</v>
      </c>
      <c r="AB1238" s="7">
        <v>3.7165357273180738E-3</v>
      </c>
      <c r="AC1238" s="7">
        <v>-0.38206194002394422</v>
      </c>
      <c r="AD1238" s="7">
        <v>2.8659548356354205E-5</v>
      </c>
      <c r="AE1238" s="7">
        <v>0.67020216077934069</v>
      </c>
      <c r="AF1238" s="7">
        <v>0.62022762094856909</v>
      </c>
      <c r="AG1238" s="7">
        <v>0.61811159188608022</v>
      </c>
      <c r="AH1238" s="7">
        <v>-1.3763865616121913</v>
      </c>
    </row>
    <row r="1239" spans="24:34" x14ac:dyDescent="0.25">
      <c r="X1239">
        <v>73.400000000000006</v>
      </c>
      <c r="Y1239" s="7">
        <v>76.124698703718863</v>
      </c>
      <c r="Z1239" s="7">
        <v>-2.7246987037188575</v>
      </c>
      <c r="AA1239" s="7">
        <v>-2.7317213790195467</v>
      </c>
      <c r="AB1239" s="7">
        <v>2.570787546132765E-3</v>
      </c>
      <c r="AC1239" s="7">
        <v>-0.75871616148820575</v>
      </c>
      <c r="AD1239" s="7">
        <v>7.8088876243029607E-5</v>
      </c>
      <c r="AE1239" s="7">
        <v>0.67020216077934069</v>
      </c>
      <c r="AF1239" s="7">
        <v>0.63156936530513053</v>
      </c>
      <c r="AG1239" s="7">
        <v>0.87104314559509954</v>
      </c>
      <c r="AH1239" s="7">
        <v>-2.7317213790195454</v>
      </c>
    </row>
    <row r="1240" spans="24:34" x14ac:dyDescent="0.25">
      <c r="X1240">
        <v>73.099999999999994</v>
      </c>
      <c r="Y1240" s="7">
        <v>75.047335290440856</v>
      </c>
      <c r="Z1240" s="7">
        <v>-1.9473352904408614</v>
      </c>
      <c r="AA1240" s="7">
        <v>-1.9544412557745403</v>
      </c>
      <c r="AB1240" s="7">
        <v>3.6358039990596167E-3</v>
      </c>
      <c r="AC1240" s="7">
        <v>-0.54254225695123626</v>
      </c>
      <c r="AD1240" s="7">
        <v>5.6532200231897191E-5</v>
      </c>
      <c r="AE1240" s="7">
        <v>0.67020216077934069</v>
      </c>
      <c r="AF1240" s="7">
        <v>0.63364028439445497</v>
      </c>
      <c r="AG1240" s="7">
        <v>0.73657467846188973</v>
      </c>
      <c r="AH1240" s="7">
        <v>-1.9544412557745334</v>
      </c>
    </row>
    <row r="1241" spans="24:34" x14ac:dyDescent="0.25">
      <c r="X1241">
        <v>73.099999999999994</v>
      </c>
      <c r="Y1241" s="7">
        <v>74.183964692318682</v>
      </c>
      <c r="Z1241" s="7">
        <v>-1.0839646923186876</v>
      </c>
      <c r="AA1241" s="7">
        <v>-1.0889618499757461</v>
      </c>
      <c r="AB1241" s="7">
        <v>4.5889189388738233E-3</v>
      </c>
      <c r="AC1241" s="7">
        <v>-0.30214526488004373</v>
      </c>
      <c r="AD1241" s="7">
        <v>2.2150620635512526E-5</v>
      </c>
      <c r="AE1241" s="7">
        <v>0.67020216077934069</v>
      </c>
      <c r="AF1241" s="7">
        <v>0.63656720627355501</v>
      </c>
      <c r="AG1241" s="7">
        <v>0.54967741892863287</v>
      </c>
      <c r="AH1241" s="7">
        <v>-1.0889618499757525</v>
      </c>
    </row>
    <row r="1242" spans="24:34" x14ac:dyDescent="0.25">
      <c r="X1242">
        <v>72.900000000000006</v>
      </c>
      <c r="Y1242" s="7">
        <v>74.122734147235732</v>
      </c>
      <c r="Z1242" s="7">
        <v>-1.2227341472357267</v>
      </c>
      <c r="AA1242" s="7">
        <v>-1.2265842298272389</v>
      </c>
      <c r="AB1242" s="7">
        <v>3.1388652306886581E-3</v>
      </c>
      <c r="AC1242" s="7">
        <v>-0.3405780076378363</v>
      </c>
      <c r="AD1242" s="7">
        <v>1.9222842397566156E-5</v>
      </c>
      <c r="AE1242" s="7">
        <v>0.67020216077934069</v>
      </c>
      <c r="AF1242" s="7">
        <v>0.6378576257603491</v>
      </c>
      <c r="AG1242" s="7">
        <v>0.58359061647514199</v>
      </c>
      <c r="AH1242" s="7">
        <v>-1.2265842298272425</v>
      </c>
    </row>
    <row r="1243" spans="24:34" x14ac:dyDescent="0.25">
      <c r="X1243">
        <v>72.5</v>
      </c>
      <c r="Y1243" s="7">
        <v>73.531173908089812</v>
      </c>
      <c r="Z1243" s="7">
        <v>-1.0311739080898121</v>
      </c>
      <c r="AA1243" s="7">
        <v>-1.0334403678944142</v>
      </c>
      <c r="AB1243" s="7">
        <v>2.1931210305000427E-3</v>
      </c>
      <c r="AC1243" s="7">
        <v>-0.28708503895050974</v>
      </c>
      <c r="AD1243" s="7">
        <v>9.5341861203559543E-6</v>
      </c>
      <c r="AE1243" s="7">
        <v>0.67020216077934069</v>
      </c>
      <c r="AF1243" s="7">
        <v>0.63863314202671484</v>
      </c>
      <c r="AG1243" s="7">
        <v>0.53580317183692538</v>
      </c>
      <c r="AH1243" s="7">
        <v>-1.0334403678944091</v>
      </c>
    </row>
    <row r="1244" spans="24:34" x14ac:dyDescent="0.25">
      <c r="X1244">
        <v>71.900000000000006</v>
      </c>
      <c r="Y1244" s="7">
        <v>73.038462216432592</v>
      </c>
      <c r="Z1244" s="7">
        <v>-1.1384622164325862</v>
      </c>
      <c r="AA1244" s="7">
        <v>-1.1410162300932711</v>
      </c>
      <c r="AB1244" s="7">
        <v>2.2383675125118088E-3</v>
      </c>
      <c r="AC1244" s="7">
        <v>-0.31696193800623867</v>
      </c>
      <c r="AD1244" s="7">
        <v>1.1862199408126741E-5</v>
      </c>
      <c r="AE1244" s="7">
        <v>0.67020216077934069</v>
      </c>
      <c r="AF1244" s="7">
        <v>0.63877555300161049</v>
      </c>
      <c r="AG1244" s="7">
        <v>0.56299372821216997</v>
      </c>
      <c r="AH1244" s="7">
        <v>-1.1410162300932756</v>
      </c>
    </row>
    <row r="1245" spans="24:34" x14ac:dyDescent="0.25">
      <c r="X1245">
        <v>71.7</v>
      </c>
      <c r="Y1245" s="7">
        <v>72.333911360674634</v>
      </c>
      <c r="Z1245" s="7">
        <v>-0.63391136067463094</v>
      </c>
      <c r="AA1245" s="7">
        <v>-0.63605350216471379</v>
      </c>
      <c r="AB1245" s="7">
        <v>3.3678636825259746E-3</v>
      </c>
      <c r="AC1245" s="7">
        <v>-0.17658873009430254</v>
      </c>
      <c r="AD1245" s="7">
        <v>5.5461547570575852E-6</v>
      </c>
      <c r="AE1245" s="7">
        <v>0.67020216077934069</v>
      </c>
      <c r="AF1245" s="7">
        <v>0.63948058435979116</v>
      </c>
      <c r="AG1245" s="7">
        <v>0.4202246186199739</v>
      </c>
      <c r="AH1245" s="7">
        <v>-0.6360535021647149</v>
      </c>
    </row>
    <row r="1246" spans="24:34" x14ac:dyDescent="0.25">
      <c r="X1246">
        <v>71.099999999999994</v>
      </c>
      <c r="Y1246" s="7">
        <v>71.720390341528912</v>
      </c>
      <c r="Z1246" s="7">
        <v>-0.62039034152891759</v>
      </c>
      <c r="AA1246" s="7">
        <v>-0.62230459141937899</v>
      </c>
      <c r="AB1246" s="7">
        <v>3.0760658315066311E-3</v>
      </c>
      <c r="AC1246" s="7">
        <v>-0.17279688466531981</v>
      </c>
      <c r="AD1246" s="7">
        <v>4.8489959207795525E-6</v>
      </c>
      <c r="AE1246" s="7">
        <v>0.67020216077934069</v>
      </c>
      <c r="AF1246" s="7">
        <v>0.6396713505127426</v>
      </c>
      <c r="AG1246" s="7">
        <v>0.41568844663439924</v>
      </c>
      <c r="AH1246" s="7">
        <v>-0.62230459141937244</v>
      </c>
    </row>
    <row r="1247" spans="24:34" x14ac:dyDescent="0.25">
      <c r="X1247">
        <v>77</v>
      </c>
      <c r="Y1247" s="7">
        <v>70.83074199080275</v>
      </c>
      <c r="Z1247" s="7">
        <v>6.1692580091972502</v>
      </c>
      <c r="AA1247" s="7">
        <v>6.1956638368774861</v>
      </c>
      <c r="AB1247" s="7">
        <v>4.2619852166704379E-3</v>
      </c>
      <c r="AC1247" s="7">
        <v>1.7193420366707055</v>
      </c>
      <c r="AD1247" s="7">
        <v>6.6594415778393459E-4</v>
      </c>
      <c r="AE1247" s="7">
        <v>0.67020216077934069</v>
      </c>
      <c r="AF1247" s="7">
        <v>0.63973152280081691</v>
      </c>
      <c r="AG1247" s="7">
        <v>1.3112368346987151</v>
      </c>
      <c r="AH1247" s="7">
        <v>6.1956638368774817</v>
      </c>
    </row>
    <row r="1248" spans="24:34" x14ac:dyDescent="0.25">
      <c r="X1248">
        <v>78</v>
      </c>
      <c r="Y1248" s="7">
        <v>70.520835277076614</v>
      </c>
      <c r="Z1248" s="7">
        <v>7.479164722923386</v>
      </c>
      <c r="AA1248" s="7">
        <v>7.5148565904040225</v>
      </c>
      <c r="AB1248" s="7">
        <v>4.749507465813531E-3</v>
      </c>
      <c r="AC1248" s="7">
        <v>2.0849170912718753</v>
      </c>
      <c r="AD1248" s="7">
        <v>1.0917926130282706E-3</v>
      </c>
      <c r="AE1248" s="7">
        <v>0.67020216077934069</v>
      </c>
      <c r="AF1248" s="7">
        <v>0.6429069513204575</v>
      </c>
      <c r="AG1248" s="7">
        <v>1.4439241985893425</v>
      </c>
      <c r="AH1248" s="7">
        <v>7.5148565904040279</v>
      </c>
    </row>
    <row r="1249" spans="24:34" x14ac:dyDescent="0.25">
      <c r="X1249">
        <v>77</v>
      </c>
      <c r="Y1249" s="7">
        <v>70.28999430089064</v>
      </c>
      <c r="Z1249" s="7">
        <v>6.7100056991093595</v>
      </c>
      <c r="AA1249" s="7">
        <v>6.7460615152274954</v>
      </c>
      <c r="AB1249" s="7">
        <v>5.344720921495176E-3</v>
      </c>
      <c r="AC1249" s="7">
        <v>1.8710633191499484</v>
      </c>
      <c r="AD1249" s="7">
        <v>9.9009258922492442E-4</v>
      </c>
      <c r="AE1249" s="7">
        <v>0.67020216077934069</v>
      </c>
      <c r="AF1249" s="7">
        <v>0.64417716514417633</v>
      </c>
      <c r="AG1249" s="7">
        <v>1.3678681658515006</v>
      </c>
      <c r="AH1249" s="7">
        <v>6.7460615152274892</v>
      </c>
    </row>
    <row r="1250" spans="24:34" x14ac:dyDescent="0.25">
      <c r="X1250">
        <v>73</v>
      </c>
      <c r="Y1250" s="7">
        <v>74.683599121183292</v>
      </c>
      <c r="Z1250" s="7">
        <v>-1.6835991211832919</v>
      </c>
      <c r="AA1250" s="7">
        <v>-1.6977022007497027</v>
      </c>
      <c r="AB1250" s="7">
        <v>8.3071574980514377E-3</v>
      </c>
      <c r="AC1250" s="7">
        <v>-0.47016683664416881</v>
      </c>
      <c r="AD1250" s="7">
        <v>9.7459830186866033E-5</v>
      </c>
      <c r="AE1250" s="7">
        <v>0.67020216077934069</v>
      </c>
      <c r="AF1250" s="7">
        <v>0.64527064329706174</v>
      </c>
      <c r="AG1250" s="7">
        <v>0.68568712737236714</v>
      </c>
      <c r="AH1250" s="7">
        <v>-1.6977022007497082</v>
      </c>
    </row>
    <row r="1251" spans="24:34" x14ac:dyDescent="0.25">
      <c r="X1251">
        <v>70</v>
      </c>
      <c r="Y1251" s="7">
        <v>74.472284854995976</v>
      </c>
      <c r="Z1251" s="7">
        <v>-4.4722848549959764</v>
      </c>
      <c r="AA1251" s="7">
        <v>-4.4935275856339842</v>
      </c>
      <c r="AB1251" s="7">
        <v>4.7274063045531023E-3</v>
      </c>
      <c r="AC1251" s="7">
        <v>-1.2466953125441684</v>
      </c>
      <c r="AD1251" s="7">
        <v>3.8855091583295465E-4</v>
      </c>
      <c r="AE1251" s="7">
        <v>0.67020216077934069</v>
      </c>
      <c r="AF1251" s="7">
        <v>0.64871346997292378</v>
      </c>
      <c r="AG1251" s="7">
        <v>1.1165551094971391</v>
      </c>
      <c r="AH1251" s="7">
        <v>-4.493527585633986</v>
      </c>
    </row>
    <row r="1252" spans="24:34" x14ac:dyDescent="0.25">
      <c r="X1252">
        <v>69.599999999999994</v>
      </c>
      <c r="Y1252" s="7">
        <v>73.318600785372595</v>
      </c>
      <c r="Z1252" s="7">
        <v>-3.7186007853726011</v>
      </c>
      <c r="AA1252" s="7">
        <v>-3.767342584787329</v>
      </c>
      <c r="AB1252" s="7">
        <v>1.2937979044313239E-2</v>
      </c>
      <c r="AC1252" s="7">
        <v>-1.040900524763881</v>
      </c>
      <c r="AD1252" s="7">
        <v>7.4745810493001043E-4</v>
      </c>
      <c r="AE1252" s="7">
        <v>0.67020216077934069</v>
      </c>
      <c r="AF1252" s="7">
        <v>0.64969420737413075</v>
      </c>
      <c r="AG1252" s="7">
        <v>1.0202453257740909</v>
      </c>
      <c r="AH1252" s="7">
        <v>-3.7673425847873285</v>
      </c>
    </row>
    <row r="1253" spans="24:34" x14ac:dyDescent="0.25">
      <c r="X1253">
        <v>69.400000000000006</v>
      </c>
      <c r="Y1253" s="7">
        <v>72.781341214981765</v>
      </c>
      <c r="Z1253" s="7">
        <v>-3.3813412149817594</v>
      </c>
      <c r="AA1253" s="7">
        <v>-3.4214310093456533</v>
      </c>
      <c r="AB1253" s="7">
        <v>1.1717259314710234E-2</v>
      </c>
      <c r="AC1253" s="7">
        <v>-0.94591101856297222</v>
      </c>
      <c r="AD1253" s="7">
        <v>5.5833107287587246E-4</v>
      </c>
      <c r="AE1253" s="7">
        <v>0.67020216077934069</v>
      </c>
      <c r="AF1253" s="7">
        <v>0.65230994453938074</v>
      </c>
      <c r="AG1253" s="7">
        <v>0.97257956927079869</v>
      </c>
      <c r="AH1253" s="7">
        <v>-3.4214310093456533</v>
      </c>
    </row>
    <row r="1254" spans="24:34" x14ac:dyDescent="0.25">
      <c r="X1254">
        <v>68.400000000000006</v>
      </c>
      <c r="Y1254" s="7">
        <v>72.034323725857661</v>
      </c>
      <c r="Z1254" s="7">
        <v>-3.6343237258576551</v>
      </c>
      <c r="AA1254" s="7">
        <v>-3.6663459941053134</v>
      </c>
      <c r="AB1254" s="7">
        <v>8.7341097373637676E-3</v>
      </c>
      <c r="AC1254" s="7">
        <v>-1.0151504698030425</v>
      </c>
      <c r="AD1254" s="7">
        <v>4.7789855888096281E-4</v>
      </c>
      <c r="AE1254" s="7">
        <v>0.67020216077934069</v>
      </c>
      <c r="AF1254" s="7">
        <v>0.65458222525773579</v>
      </c>
      <c r="AG1254" s="7">
        <v>1.007546758122442</v>
      </c>
      <c r="AH1254" s="7">
        <v>-3.6663459941053151</v>
      </c>
    </row>
    <row r="1255" spans="24:34" x14ac:dyDescent="0.25">
      <c r="X1255">
        <v>68.2</v>
      </c>
      <c r="Y1255" s="7">
        <v>72.246383638089853</v>
      </c>
      <c r="Z1255" s="7">
        <v>-4.0463836380898499</v>
      </c>
      <c r="AA1255" s="7">
        <v>-4.0901415341901242</v>
      </c>
      <c r="AB1255" s="7">
        <v>1.0698381885931172E-2</v>
      </c>
      <c r="AC1255" s="7">
        <v>-1.1313698160387984</v>
      </c>
      <c r="AD1255" s="7">
        <v>7.2852582574306035E-4</v>
      </c>
      <c r="AE1255" s="7">
        <v>0.67020216077934069</v>
      </c>
      <c r="AF1255" s="7">
        <v>0.65552797941796592</v>
      </c>
      <c r="AG1255" s="7">
        <v>1.063658693396899</v>
      </c>
      <c r="AH1255" s="7">
        <v>-4.0901415341901242</v>
      </c>
    </row>
    <row r="1256" spans="24:34" x14ac:dyDescent="0.25">
      <c r="X1256">
        <v>67.5</v>
      </c>
      <c r="Y1256" s="7">
        <v>71.881923612098916</v>
      </c>
      <c r="Z1256" s="7">
        <v>-4.381923612098916</v>
      </c>
      <c r="AA1256" s="7">
        <v>-4.4272099621406085</v>
      </c>
      <c r="AB1256" s="7">
        <v>1.022909471856133E-2</v>
      </c>
      <c r="AC1256" s="7">
        <v>-1.2248963838681881</v>
      </c>
      <c r="AD1256" s="7">
        <v>8.1610797306007842E-4</v>
      </c>
      <c r="AE1256" s="7">
        <v>0.67020216077934069</v>
      </c>
      <c r="AF1256" s="7">
        <v>0.65558091362669402</v>
      </c>
      <c r="AG1256" s="7">
        <v>1.1067503710720805</v>
      </c>
      <c r="AH1256" s="7">
        <v>-4.4272099621406111</v>
      </c>
    </row>
    <row r="1257" spans="24:34" x14ac:dyDescent="0.25">
      <c r="X1257">
        <v>67.3</v>
      </c>
      <c r="Y1257" s="7">
        <v>71.281955539757348</v>
      </c>
      <c r="Z1257" s="7">
        <v>-3.9819555397573509</v>
      </c>
      <c r="AA1257" s="7">
        <v>-4.0078545972531714</v>
      </c>
      <c r="AB1257" s="7">
        <v>6.4620751245757554E-3</v>
      </c>
      <c r="AC1257" s="7">
        <v>-1.1109795725175484</v>
      </c>
      <c r="AD1257" s="7">
        <v>4.2251886018522202E-4</v>
      </c>
      <c r="AE1257" s="7">
        <v>0.70876261491573156</v>
      </c>
      <c r="AF1257" s="7">
        <v>0.65558919763902723</v>
      </c>
      <c r="AG1257" s="7">
        <v>1.0540301573093382</v>
      </c>
      <c r="AH1257" s="7">
        <v>-4.0078545972531776</v>
      </c>
    </row>
    <row r="1258" spans="24:34" x14ac:dyDescent="0.25">
      <c r="X1258">
        <v>66.400000000000006</v>
      </c>
      <c r="Y1258" s="7">
        <v>75.925249868355337</v>
      </c>
      <c r="Z1258" s="7">
        <v>-9.5252498683553313</v>
      </c>
      <c r="AA1258" s="7">
        <v>-9.5824438362385678</v>
      </c>
      <c r="AB1258" s="7">
        <v>5.9686202038507366E-3</v>
      </c>
      <c r="AC1258" s="7">
        <v>-2.656918431023767</v>
      </c>
      <c r="AD1258" s="7">
        <v>2.2308824770553839E-3</v>
      </c>
      <c r="AE1258" s="7">
        <v>0.70876261491573156</v>
      </c>
      <c r="AF1258" s="7">
        <v>0.65587364552537264</v>
      </c>
      <c r="AG1258" s="7">
        <v>1.6300056536784671</v>
      </c>
      <c r="AH1258" s="7">
        <v>-9.5824438362385695</v>
      </c>
    </row>
    <row r="1259" spans="24:34" x14ac:dyDescent="0.25">
      <c r="X1259">
        <v>65</v>
      </c>
      <c r="Y1259" s="7">
        <v>70.609555070748144</v>
      </c>
      <c r="Z1259" s="7">
        <v>-5.6095550707481436</v>
      </c>
      <c r="AA1259" s="7">
        <v>-5.6669911721594275</v>
      </c>
      <c r="AB1259" s="7">
        <v>1.0135202202792785E-2</v>
      </c>
      <c r="AC1259" s="7">
        <v>-1.5679866755780101</v>
      </c>
      <c r="AD1259" s="7">
        <v>1.3249139486173052E-3</v>
      </c>
      <c r="AE1259" s="7">
        <v>0.70876261491573156</v>
      </c>
      <c r="AF1259" s="7">
        <v>0.65839144019968798</v>
      </c>
      <c r="AG1259" s="7">
        <v>1.2521927469754845</v>
      </c>
      <c r="AH1259" s="7">
        <v>-5.6669911721594204</v>
      </c>
    </row>
    <row r="1260" spans="24:34" x14ac:dyDescent="0.25">
      <c r="X1260">
        <v>64.900000000000006</v>
      </c>
      <c r="Y1260" s="7">
        <v>70.349377420975017</v>
      </c>
      <c r="Z1260" s="7">
        <v>-5.4493774209750114</v>
      </c>
      <c r="AA1260" s="7">
        <v>-5.4876992551317301</v>
      </c>
      <c r="AB1260" s="7">
        <v>6.9832241846857395E-3</v>
      </c>
      <c r="AC1260" s="7">
        <v>-1.5207943381606877</v>
      </c>
      <c r="AD1260" s="7">
        <v>8.5602563833752981E-4</v>
      </c>
      <c r="AE1260" s="7">
        <v>0.70876261491573156</v>
      </c>
      <c r="AF1260" s="7">
        <v>0.65942880041164964</v>
      </c>
      <c r="AG1260" s="7">
        <v>1.2332049051802736</v>
      </c>
      <c r="AH1260" s="7">
        <v>-5.4876992551317292</v>
      </c>
    </row>
    <row r="1261" spans="24:34" x14ac:dyDescent="0.25">
      <c r="X1261">
        <v>64.599999999999994</v>
      </c>
      <c r="Y1261" s="7">
        <v>69.940644246783677</v>
      </c>
      <c r="Z1261" s="7">
        <v>-5.3406442467836825</v>
      </c>
      <c r="AA1261" s="7">
        <v>-5.3952442606211264</v>
      </c>
      <c r="AB1261" s="7">
        <v>1.012002630463898E-2</v>
      </c>
      <c r="AC1261" s="7">
        <v>-1.492809094579884</v>
      </c>
      <c r="AD1261" s="7">
        <v>1.199096255493853E-3</v>
      </c>
      <c r="AE1261" s="7">
        <v>0.71660092108895201</v>
      </c>
      <c r="AF1261" s="7">
        <v>0.66219986158014976</v>
      </c>
      <c r="AG1261" s="7">
        <v>1.2218056697281625</v>
      </c>
      <c r="AH1261" s="7">
        <v>-5.3952442606211202</v>
      </c>
    </row>
    <row r="1262" spans="24:34" x14ac:dyDescent="0.25">
      <c r="X1262">
        <v>64.8</v>
      </c>
      <c r="Y1262" s="7">
        <v>69.80321411399774</v>
      </c>
      <c r="Z1262" s="7">
        <v>-5.0032141139977426</v>
      </c>
      <c r="AA1262" s="7">
        <v>-5.0341502736477537</v>
      </c>
      <c r="AB1262" s="7">
        <v>6.1452594714857161E-3</v>
      </c>
      <c r="AC1262" s="7">
        <v>-1.3956917906660498</v>
      </c>
      <c r="AD1262" s="7">
        <v>6.33932121819569E-4</v>
      </c>
      <c r="AE1262" s="7">
        <v>0.71660092108895201</v>
      </c>
      <c r="AF1262" s="7">
        <v>0.66255140753818997</v>
      </c>
      <c r="AG1262" s="7">
        <v>1.1813940031446113</v>
      </c>
      <c r="AH1262" s="7">
        <v>-5.034150273647759</v>
      </c>
    </row>
    <row r="1263" spans="24:34" x14ac:dyDescent="0.25">
      <c r="X1263">
        <v>65.099999999999994</v>
      </c>
      <c r="Y1263" s="7">
        <v>74.162255737832496</v>
      </c>
      <c r="Z1263" s="7">
        <v>-9.0622557378325013</v>
      </c>
      <c r="AA1263" s="7">
        <v>-9.1356966172486551</v>
      </c>
      <c r="AB1263" s="7">
        <v>8.0388921056658742E-3</v>
      </c>
      <c r="AC1263" s="7">
        <v>-2.5304099296411859</v>
      </c>
      <c r="AD1263" s="7">
        <v>2.7310504331154806E-3</v>
      </c>
      <c r="AE1263" s="7">
        <v>0.71660092108895201</v>
      </c>
      <c r="AF1263" s="7">
        <v>0.66412916682642342</v>
      </c>
      <c r="AG1263" s="7">
        <v>1.5907262271180374</v>
      </c>
      <c r="AH1263" s="7">
        <v>-9.1356966172486604</v>
      </c>
    </row>
    <row r="1264" spans="24:34" x14ac:dyDescent="0.25">
      <c r="X1264">
        <v>65.7</v>
      </c>
      <c r="Y1264" s="7">
        <v>68.968155825409212</v>
      </c>
      <c r="Z1264" s="7">
        <v>-3.2681558254092096</v>
      </c>
      <c r="AA1264" s="7">
        <v>-3.2923411488101522</v>
      </c>
      <c r="AB1264" s="7">
        <v>7.3459347946625633E-3</v>
      </c>
      <c r="AC1264" s="7">
        <v>-0.91223280198918155</v>
      </c>
      <c r="AD1264" s="7">
        <v>3.2412080706980092E-4</v>
      </c>
      <c r="AE1264" s="7">
        <v>0.71660092108895201</v>
      </c>
      <c r="AF1264" s="7">
        <v>0.66494608006355427</v>
      </c>
      <c r="AG1264" s="7">
        <v>0.95510879065642651</v>
      </c>
      <c r="AH1264" s="7">
        <v>-3.2923411488101535</v>
      </c>
    </row>
    <row r="1265" spans="24:34" x14ac:dyDescent="0.25">
      <c r="X1265">
        <v>65.2</v>
      </c>
      <c r="Y1265" s="7">
        <v>65.278136255088384</v>
      </c>
      <c r="Z1265" s="7">
        <v>-7.813625508838129E-2</v>
      </c>
      <c r="AA1265" s="7">
        <v>-7.8591516293826658E-2</v>
      </c>
      <c r="AB1265" s="7">
        <v>5.792752537612576E-3</v>
      </c>
      <c r="AC1265" s="7">
        <v>-2.1792949975999985E-2</v>
      </c>
      <c r="AD1265" s="7">
        <v>1.4564195313861037E-7</v>
      </c>
      <c r="AE1265" s="7">
        <v>0.71660092108895201</v>
      </c>
      <c r="AF1265" s="7">
        <v>0.66540263054870308</v>
      </c>
      <c r="AG1265" s="7">
        <v>0.14762435427801196</v>
      </c>
      <c r="AH1265" s="7">
        <v>-7.8591516293827171E-2</v>
      </c>
    </row>
    <row r="1266" spans="24:34" x14ac:dyDescent="0.25">
      <c r="X1266">
        <v>64.599999999999994</v>
      </c>
      <c r="Y1266" s="7">
        <v>65.318914358731803</v>
      </c>
      <c r="Z1266" s="7">
        <v>-0.71891435873180853</v>
      </c>
      <c r="AA1266" s="7">
        <v>-0.72153349621466134</v>
      </c>
      <c r="AB1266" s="7">
        <v>3.6299596575737857E-3</v>
      </c>
      <c r="AC1266" s="7">
        <v>-0.20029435954556174</v>
      </c>
      <c r="AD1266" s="7">
        <v>7.6924552041703004E-6</v>
      </c>
      <c r="AE1266" s="7">
        <v>0.71660092108895201</v>
      </c>
      <c r="AF1266" s="7">
        <v>0.66607385092146154</v>
      </c>
      <c r="AG1266" s="7">
        <v>0.4475425784722184</v>
      </c>
      <c r="AH1266" s="7">
        <v>-0.7215334962146559</v>
      </c>
    </row>
    <row r="1267" spans="24:34" x14ac:dyDescent="0.25">
      <c r="X1267">
        <v>63.8</v>
      </c>
      <c r="Y1267" s="7">
        <v>63.97713818677034</v>
      </c>
      <c r="Z1267" s="7">
        <v>-0.17713818677034254</v>
      </c>
      <c r="AA1267" s="7">
        <v>-0.17806188857372973</v>
      </c>
      <c r="AB1267" s="7">
        <v>5.1875323281583459E-3</v>
      </c>
      <c r="AC1267" s="7">
        <v>-4.9390506154422177E-2</v>
      </c>
      <c r="AD1267" s="7">
        <v>6.695036505883293E-7</v>
      </c>
      <c r="AE1267" s="7">
        <v>0.72844171022016913</v>
      </c>
      <c r="AF1267" s="7">
        <v>0.66663920122297748</v>
      </c>
      <c r="AG1267" s="7">
        <v>0.22223974926736706</v>
      </c>
      <c r="AH1267" s="7">
        <v>-0.1780618885737317</v>
      </c>
    </row>
    <row r="1268" spans="24:34" x14ac:dyDescent="0.25">
      <c r="X1268">
        <v>62.8</v>
      </c>
      <c r="Y1268" s="7">
        <v>67.003481449644397</v>
      </c>
      <c r="Z1268" s="7">
        <v>-4.2034814496444</v>
      </c>
      <c r="AA1268" s="7">
        <v>-4.2365831052394896</v>
      </c>
      <c r="AB1268" s="7">
        <v>7.8132907517252988E-3</v>
      </c>
      <c r="AC1268" s="7">
        <v>-1.1735843902424459</v>
      </c>
      <c r="AD1268" s="7">
        <v>5.7084161787997537E-4</v>
      </c>
      <c r="AE1268" s="7">
        <v>0.72844171022016913</v>
      </c>
      <c r="AF1268" s="7">
        <v>0.66712346348092766</v>
      </c>
      <c r="AG1268" s="7">
        <v>1.0833210005545197</v>
      </c>
      <c r="AH1268" s="7">
        <v>-4.2365831052394833</v>
      </c>
    </row>
    <row r="1269" spans="24:34" x14ac:dyDescent="0.25">
      <c r="X1269">
        <v>61</v>
      </c>
      <c r="Y1269" s="7">
        <v>62.354493138180182</v>
      </c>
      <c r="Z1269" s="7">
        <v>-1.3544931381801817</v>
      </c>
      <c r="AA1269" s="7">
        <v>-1.3603126489813135</v>
      </c>
      <c r="AB1269" s="7">
        <v>4.2780685789318828E-3</v>
      </c>
      <c r="AC1269" s="7">
        <v>-0.3774936622094146</v>
      </c>
      <c r="AD1269" s="7">
        <v>3.2223699401361973E-5</v>
      </c>
      <c r="AE1269" s="7">
        <v>0.72844171022016913</v>
      </c>
      <c r="AF1269" s="7">
        <v>0.66825744460324377</v>
      </c>
      <c r="AG1269" s="7">
        <v>0.61440512872974506</v>
      </c>
      <c r="AH1269" s="7">
        <v>-1.3603126489813122</v>
      </c>
    </row>
    <row r="1270" spans="24:34" x14ac:dyDescent="0.25">
      <c r="X1270">
        <v>68</v>
      </c>
      <c r="Y1270" s="7">
        <v>62.102464271495663</v>
      </c>
      <c r="Z1270" s="7">
        <v>5.8975357285043373</v>
      </c>
      <c r="AA1270" s="7">
        <v>5.9215251586297555</v>
      </c>
      <c r="AB1270" s="7">
        <v>4.0512248927044494E-3</v>
      </c>
      <c r="AC1270" s="7">
        <v>1.6434404477941205</v>
      </c>
      <c r="AD1270" s="7">
        <v>5.7823409084158768E-4</v>
      </c>
      <c r="AE1270" s="7">
        <v>0.72844171022016913</v>
      </c>
      <c r="AF1270" s="7">
        <v>0.66955912216534763</v>
      </c>
      <c r="AG1270" s="7">
        <v>1.2819674129220759</v>
      </c>
      <c r="AH1270" s="7">
        <v>5.9215251586297537</v>
      </c>
    </row>
    <row r="1271" spans="24:34" x14ac:dyDescent="0.25">
      <c r="X1271">
        <v>59.6</v>
      </c>
      <c r="Y1271" s="7">
        <v>60.988222379874486</v>
      </c>
      <c r="Z1271" s="7">
        <v>-1.3882223798744846</v>
      </c>
      <c r="AA1271" s="7">
        <v>-1.3951081618399641</v>
      </c>
      <c r="AB1271" s="7">
        <v>4.9356617313464357E-3</v>
      </c>
      <c r="AC1271" s="7">
        <v>-0.38702173209259888</v>
      </c>
      <c r="AD1271" s="7">
        <v>3.9103112639821381E-5</v>
      </c>
      <c r="AE1271" s="7">
        <v>0.72844171022016913</v>
      </c>
      <c r="AF1271" s="7">
        <v>0.67016914744757528</v>
      </c>
      <c r="AG1271" s="7">
        <v>0.62211070726406803</v>
      </c>
      <c r="AH1271" s="7">
        <v>-1.3951081618399672</v>
      </c>
    </row>
    <row r="1272" spans="24:34" x14ac:dyDescent="0.25">
      <c r="X1272">
        <v>57.6</v>
      </c>
      <c r="Y1272" s="7">
        <v>58.352208423237762</v>
      </c>
      <c r="Z1272" s="7">
        <v>-0.75220842323776083</v>
      </c>
      <c r="AA1272" s="7">
        <v>-0.75805567362559856</v>
      </c>
      <c r="AB1272" s="7">
        <v>7.7134841031787221E-3</v>
      </c>
      <c r="AC1272" s="7">
        <v>-0.21000108530763542</v>
      </c>
      <c r="AD1272" s="7">
        <v>1.8042760174870982E-5</v>
      </c>
      <c r="AE1272" s="7">
        <v>0.72844171022016913</v>
      </c>
      <c r="AF1272" s="7">
        <v>0.67289128011378707</v>
      </c>
      <c r="AG1272" s="7">
        <v>0.45825875366176633</v>
      </c>
      <c r="AH1272" s="7">
        <v>-0.75805567362559634</v>
      </c>
    </row>
    <row r="1273" spans="24:34" x14ac:dyDescent="0.25">
      <c r="X1273">
        <v>55.3</v>
      </c>
      <c r="Y1273" s="7">
        <v>62.511328249307653</v>
      </c>
      <c r="Z1273" s="7">
        <v>-7.2113282493076554</v>
      </c>
      <c r="AA1273" s="7">
        <v>-7.2811431357308223</v>
      </c>
      <c r="AB1273" s="7">
        <v>9.5884513079499724E-3</v>
      </c>
      <c r="AC1273" s="7">
        <v>-2.0151589528139895</v>
      </c>
      <c r="AD1273" s="7">
        <v>2.0691776896665094E-3</v>
      </c>
      <c r="AE1273" s="7">
        <v>0.72844171022016913</v>
      </c>
      <c r="AF1273" s="7">
        <v>0.67430078733309573</v>
      </c>
      <c r="AG1273" s="7">
        <v>1.4195629442944717</v>
      </c>
      <c r="AH1273" s="7">
        <v>-7.2811431357308241</v>
      </c>
    </row>
    <row r="1274" spans="24:34" x14ac:dyDescent="0.25">
      <c r="X1274">
        <v>53.4</v>
      </c>
      <c r="Y1274" s="7">
        <v>55.218817786322866</v>
      </c>
      <c r="Z1274" s="7">
        <v>-1.8188177863228674</v>
      </c>
      <c r="AA1274" s="7">
        <v>-1.8290725096299312</v>
      </c>
      <c r="AB1274" s="7">
        <v>5.6065154623835579E-3</v>
      </c>
      <c r="AC1274" s="7">
        <v>-0.50723819597918152</v>
      </c>
      <c r="AD1274" s="7">
        <v>7.6349298624408429E-5</v>
      </c>
      <c r="AE1274" s="7">
        <v>0.72844171022016913</v>
      </c>
      <c r="AF1274" s="7">
        <v>0.67492588899703188</v>
      </c>
      <c r="AG1274" s="7">
        <v>0.71220656833476448</v>
      </c>
      <c r="AH1274" s="7">
        <v>-1.8290725096299283</v>
      </c>
    </row>
    <row r="1275" spans="24:34" x14ac:dyDescent="0.25">
      <c r="X1275">
        <v>52</v>
      </c>
      <c r="Y1275" s="7">
        <v>60.396597025217069</v>
      </c>
      <c r="Z1275" s="7">
        <v>-8.3965970252170692</v>
      </c>
      <c r="AA1275" s="7">
        <v>-8.4909982820763545</v>
      </c>
      <c r="AB1275" s="7">
        <v>1.1117804258488375E-2</v>
      </c>
      <c r="AC1275" s="7">
        <v>-2.3481883207284375</v>
      </c>
      <c r="AD1275" s="7">
        <v>3.2627718907589677E-3</v>
      </c>
      <c r="AE1275" s="7">
        <v>0.72844171022016913</v>
      </c>
      <c r="AF1275" s="7">
        <v>0.67579102341876796</v>
      </c>
      <c r="AG1275" s="7">
        <v>1.5323799531214306</v>
      </c>
      <c r="AH1275" s="7">
        <v>-8.4909982820763563</v>
      </c>
    </row>
    <row r="1276" spans="24:34" x14ac:dyDescent="0.25">
      <c r="X1276">
        <v>57</v>
      </c>
      <c r="Y1276" s="7">
        <v>53.200633508659251</v>
      </c>
      <c r="Z1276" s="7">
        <v>3.7993664913407486</v>
      </c>
      <c r="AA1276" s="7">
        <v>3.8295333678060075</v>
      </c>
      <c r="AB1276" s="7">
        <v>7.8774288060430887E-3</v>
      </c>
      <c r="AC1276" s="7">
        <v>1.0607924372550053</v>
      </c>
      <c r="AD1276" s="7">
        <v>4.7024738097227377E-4</v>
      </c>
      <c r="AE1276" s="7">
        <v>0.72844171022016913</v>
      </c>
      <c r="AF1276" s="7">
        <v>0.67652364999967007</v>
      </c>
      <c r="AG1276" s="7">
        <v>1.0299477837516837</v>
      </c>
      <c r="AH1276" s="7">
        <v>3.8295333678060071</v>
      </c>
    </row>
    <row r="1277" spans="24:34" x14ac:dyDescent="0.25">
      <c r="X1277">
        <v>73.8</v>
      </c>
      <c r="Y1277" s="7">
        <v>73.706122372018697</v>
      </c>
      <c r="Z1277" s="7">
        <v>9.3877627981299838E-2</v>
      </c>
      <c r="AA1277" s="7">
        <v>9.4502183797430916E-2</v>
      </c>
      <c r="AB1277" s="7">
        <v>6.608903530432521E-3</v>
      </c>
      <c r="AC1277" s="7">
        <v>2.6194123323146204E-2</v>
      </c>
      <c r="AD1277" s="7">
        <v>2.4024993792681819E-7</v>
      </c>
      <c r="AE1277" s="7">
        <v>0.74840704313415274</v>
      </c>
      <c r="AF1277" s="7">
        <v>0.67777869156900239</v>
      </c>
      <c r="AG1277" s="7">
        <v>0.1618459864289078</v>
      </c>
      <c r="AH1277" s="7">
        <v>9.4502183797432276E-2</v>
      </c>
    </row>
    <row r="1278" spans="24:34" x14ac:dyDescent="0.25">
      <c r="X1278">
        <v>73.599999999999994</v>
      </c>
      <c r="Y1278" s="7">
        <v>73.987128984804627</v>
      </c>
      <c r="Z1278" s="7">
        <v>-0.38712898480463309</v>
      </c>
      <c r="AA1278" s="7">
        <v>-0.39182766768179533</v>
      </c>
      <c r="AB1278" s="7">
        <v>1.1991707744789746E-2</v>
      </c>
      <c r="AC1278" s="7">
        <v>-0.10831217717756166</v>
      </c>
      <c r="AD1278" s="7">
        <v>7.4941333451609542E-6</v>
      </c>
      <c r="AE1278" s="7">
        <v>0.74840704313415274</v>
      </c>
      <c r="AF1278" s="7">
        <v>0.68054661634584634</v>
      </c>
      <c r="AG1278" s="7">
        <v>0.32910815422526629</v>
      </c>
      <c r="AH1278" s="7">
        <v>-0.39182766768179578</v>
      </c>
    </row>
    <row r="1279" spans="24:34" x14ac:dyDescent="0.25">
      <c r="X1279">
        <v>73.2</v>
      </c>
      <c r="Y1279" s="7">
        <v>73.288476310859707</v>
      </c>
      <c r="Z1279" s="7">
        <v>-8.8476310859704199E-2</v>
      </c>
      <c r="AA1279" s="7">
        <v>-8.9011908199793766E-2</v>
      </c>
      <c r="AB1279" s="7">
        <v>6.0171425477208145E-3</v>
      </c>
      <c r="AC1279" s="7">
        <v>-2.4679675800073325E-2</v>
      </c>
      <c r="AD1279" s="7">
        <v>1.9406030314992017E-7</v>
      </c>
      <c r="AE1279" s="7">
        <v>0.74840704313415274</v>
      </c>
      <c r="AF1279" s="7">
        <v>0.68560104224500362</v>
      </c>
      <c r="AG1279" s="7">
        <v>0.1570976632546561</v>
      </c>
      <c r="AH1279" s="7">
        <v>-8.9011908199786952E-2</v>
      </c>
    </row>
    <row r="1280" spans="24:34" x14ac:dyDescent="0.25">
      <c r="X1280">
        <v>73</v>
      </c>
      <c r="Y1280" s="7">
        <v>72.733688340079738</v>
      </c>
      <c r="Z1280" s="7">
        <v>0.2663116599202624</v>
      </c>
      <c r="AA1280" s="7">
        <v>0.26990029172340257</v>
      </c>
      <c r="AB1280" s="7">
        <v>1.3296139030574387E-2</v>
      </c>
      <c r="AC1280" s="7">
        <v>7.4558757074830243E-2</v>
      </c>
      <c r="AD1280" s="7">
        <v>3.9425974635492542E-6</v>
      </c>
      <c r="AE1280" s="7">
        <v>0.74840704313415274</v>
      </c>
      <c r="AF1280" s="7">
        <v>0.68739247978548379</v>
      </c>
      <c r="AG1280" s="7">
        <v>0.27305449469809179</v>
      </c>
      <c r="AH1280" s="7">
        <v>0.26990029172340946</v>
      </c>
    </row>
    <row r="1281" spans="24:34" x14ac:dyDescent="0.25">
      <c r="X1281">
        <v>72.599999999999994</v>
      </c>
      <c r="Y1281" s="7">
        <v>72.855079512109157</v>
      </c>
      <c r="Z1281" s="7">
        <v>-0.25507951210916247</v>
      </c>
      <c r="AA1281" s="7">
        <v>-0.25628606938511211</v>
      </c>
      <c r="AB1281" s="7">
        <v>4.7078535280921183E-3</v>
      </c>
      <c r="AC1281" s="7">
        <v>-7.1105334008832302E-2</v>
      </c>
      <c r="AD1281" s="7">
        <v>1.2587025903796649E-6</v>
      </c>
      <c r="AE1281" s="7">
        <v>0.74840704313415274</v>
      </c>
      <c r="AF1281" s="7">
        <v>0.69797807853550775</v>
      </c>
      <c r="AG1281" s="7">
        <v>0.26665583437988433</v>
      </c>
      <c r="AH1281" s="7">
        <v>-0.25628606938511805</v>
      </c>
    </row>
    <row r="1282" spans="24:34" x14ac:dyDescent="0.25">
      <c r="X1282">
        <v>76</v>
      </c>
      <c r="Y1282" s="7">
        <v>71.958408946073817</v>
      </c>
      <c r="Z1282" s="7">
        <v>4.041591053926183</v>
      </c>
      <c r="AA1282" s="7">
        <v>4.068435214432057</v>
      </c>
      <c r="AB1282" s="7">
        <v>6.5981536121411406E-3</v>
      </c>
      <c r="AC1282" s="7">
        <v>1.1276953195204322</v>
      </c>
      <c r="AD1282" s="7">
        <v>4.44556960207613E-4</v>
      </c>
      <c r="AE1282" s="7">
        <v>0.74840704313415274</v>
      </c>
      <c r="AF1282" s="7">
        <v>0.69860869344198684</v>
      </c>
      <c r="AG1282" s="7">
        <v>1.0619299974670799</v>
      </c>
      <c r="AH1282" s="7">
        <v>4.0684352144320499</v>
      </c>
    </row>
    <row r="1283" spans="24:34" x14ac:dyDescent="0.25">
      <c r="X1283">
        <v>72.5</v>
      </c>
      <c r="Y1283" s="7">
        <v>72.139057645739612</v>
      </c>
      <c r="Z1283" s="7">
        <v>0.36094235426038779</v>
      </c>
      <c r="AA1283" s="7">
        <v>0.36470353942922884</v>
      </c>
      <c r="AB1283" s="7">
        <v>1.031299332802855E-2</v>
      </c>
      <c r="AC1283" s="7">
        <v>0.10089991588709231</v>
      </c>
      <c r="AD1283" s="7">
        <v>5.5836074192934835E-6</v>
      </c>
      <c r="AE1283" s="7">
        <v>0.74840704313415274</v>
      </c>
      <c r="AF1283" s="7">
        <v>0.70026947405379514</v>
      </c>
      <c r="AG1283" s="7">
        <v>0.31764747108562397</v>
      </c>
      <c r="AH1283" s="7">
        <v>0.36470353942922984</v>
      </c>
    </row>
    <row r="1284" spans="24:34" x14ac:dyDescent="0.25">
      <c r="X1284">
        <v>72.2</v>
      </c>
      <c r="Y1284" s="7">
        <v>70.126205345072819</v>
      </c>
      <c r="Z1284" s="7">
        <v>2.073794654927184</v>
      </c>
      <c r="AA1284" s="7">
        <v>2.0931739876590854</v>
      </c>
      <c r="AB1284" s="7">
        <v>9.2583477752720099E-3</v>
      </c>
      <c r="AC1284" s="7">
        <v>0.5794119282117175</v>
      </c>
      <c r="AD1284" s="7">
        <v>1.6511796632286686E-4</v>
      </c>
      <c r="AE1284" s="7">
        <v>0.74840704313415274</v>
      </c>
      <c r="AF1284" s="7">
        <v>0.70279544690154172</v>
      </c>
      <c r="AG1284" s="7">
        <v>0.76119112462752581</v>
      </c>
      <c r="AH1284" s="7">
        <v>2.0931739876590849</v>
      </c>
    </row>
    <row r="1285" spans="24:34" x14ac:dyDescent="0.25">
      <c r="X1285">
        <v>72</v>
      </c>
      <c r="Y1285" s="7">
        <v>69.548966533961107</v>
      </c>
      <c r="Z1285" s="7">
        <v>2.4510334660388935</v>
      </c>
      <c r="AA1285" s="7">
        <v>2.4796473089716073</v>
      </c>
      <c r="AB1285" s="7">
        <v>1.1539480969406459E-2</v>
      </c>
      <c r="AC1285" s="7">
        <v>0.68560104224500362</v>
      </c>
      <c r="AD1285" s="7">
        <v>2.8881269900327057E-4</v>
      </c>
      <c r="AE1285" s="7">
        <v>0.74840704313415274</v>
      </c>
      <c r="AF1285" s="7">
        <v>0.70334409362690486</v>
      </c>
      <c r="AG1285" s="7">
        <v>0.82801029114679703</v>
      </c>
      <c r="AH1285" s="7">
        <v>2.4796473089716113</v>
      </c>
    </row>
    <row r="1286" spans="24:34" x14ac:dyDescent="0.25">
      <c r="X1286">
        <v>71.599999999999994</v>
      </c>
      <c r="Y1286" s="7">
        <v>74.159768581738192</v>
      </c>
      <c r="Z1286" s="7">
        <v>-2.5597685817381972</v>
      </c>
      <c r="AA1286" s="7">
        <v>-2.5765149117071786</v>
      </c>
      <c r="AB1286" s="7">
        <v>6.499605297406826E-3</v>
      </c>
      <c r="AC1286" s="7">
        <v>-0.71419790854143772</v>
      </c>
      <c r="AD1286" s="7">
        <v>1.756315310138628E-4</v>
      </c>
      <c r="AE1286" s="7">
        <v>0.74840704313415274</v>
      </c>
      <c r="AF1286" s="7">
        <v>0.70413537320773678</v>
      </c>
      <c r="AG1286" s="7">
        <v>0.84510230655314023</v>
      </c>
      <c r="AH1286" s="7">
        <v>-2.5765149117071768</v>
      </c>
    </row>
    <row r="1287" spans="24:34" x14ac:dyDescent="0.25">
      <c r="X1287">
        <v>71.400000000000006</v>
      </c>
      <c r="Y1287" s="7">
        <v>71.223787287491149</v>
      </c>
      <c r="Z1287" s="7">
        <v>0.17621271250885684</v>
      </c>
      <c r="AA1287" s="7">
        <v>0.17762547476006318</v>
      </c>
      <c r="AB1287" s="7">
        <v>7.9536015490546258E-3</v>
      </c>
      <c r="AC1287" s="7">
        <v>4.9200910057824718E-2</v>
      </c>
      <c r="AD1287" s="7">
        <v>1.0214674133720164E-6</v>
      </c>
      <c r="AE1287" s="7">
        <v>0.74840704313415274</v>
      </c>
      <c r="AF1287" s="7">
        <v>0.70597584587130169</v>
      </c>
      <c r="AG1287" s="7">
        <v>0.22181278154746789</v>
      </c>
      <c r="AH1287" s="7">
        <v>0.17762547476006002</v>
      </c>
    </row>
    <row r="1288" spans="24:34" x14ac:dyDescent="0.25">
      <c r="X1288">
        <v>79</v>
      </c>
      <c r="Y1288" s="7">
        <v>71.46835176837439</v>
      </c>
      <c r="Z1288" s="7">
        <v>7.5316482316256099</v>
      </c>
      <c r="AA1288" s="7">
        <v>7.5576035320271018</v>
      </c>
      <c r="AB1288" s="7">
        <v>3.4343294526495496E-3</v>
      </c>
      <c r="AC1288" s="7">
        <v>2.0981617158295567</v>
      </c>
      <c r="AD1288" s="7">
        <v>7.9847320653487228E-4</v>
      </c>
      <c r="AE1288" s="7">
        <v>0.74840704313415274</v>
      </c>
      <c r="AF1288" s="7">
        <v>0.70603744442779914</v>
      </c>
      <c r="AG1288" s="7">
        <v>1.4485032674556024</v>
      </c>
      <c r="AH1288" s="7">
        <v>7.5576035320270991</v>
      </c>
    </row>
    <row r="1289" spans="24:34" x14ac:dyDescent="0.25">
      <c r="X1289">
        <v>76</v>
      </c>
      <c r="Y1289" s="7">
        <v>71.339832975645848</v>
      </c>
      <c r="Z1289" s="7">
        <v>4.660167024354152</v>
      </c>
      <c r="AA1289" s="7">
        <v>4.6758524457964086</v>
      </c>
      <c r="AB1289" s="7">
        <v>3.354558687229647E-3</v>
      </c>
      <c r="AC1289" s="7">
        <v>1.2981743740602556</v>
      </c>
      <c r="AD1289" s="7">
        <v>2.9854319231906802E-4</v>
      </c>
      <c r="AE1289" s="7">
        <v>0.77276680816182786</v>
      </c>
      <c r="AF1289" s="7">
        <v>0.70624424773821337</v>
      </c>
      <c r="AG1289" s="7">
        <v>1.1393745538936069</v>
      </c>
      <c r="AH1289" s="7">
        <v>4.6758524457964024</v>
      </c>
    </row>
    <row r="1290" spans="24:34" x14ac:dyDescent="0.25">
      <c r="X1290">
        <v>75</v>
      </c>
      <c r="Y1290" s="7">
        <v>71.072923030198069</v>
      </c>
      <c r="Z1290" s="7">
        <v>3.9270769698019308</v>
      </c>
      <c r="AA1290" s="7">
        <v>3.9400799428254629</v>
      </c>
      <c r="AB1290" s="7">
        <v>3.3001799994460696E-3</v>
      </c>
      <c r="AC1290" s="7">
        <v>1.0939289488019062</v>
      </c>
      <c r="AD1290" s="7">
        <v>2.0854408567443027E-4</v>
      </c>
      <c r="AE1290" s="7">
        <v>0.77276680816182786</v>
      </c>
      <c r="AF1290" s="7">
        <v>0.70988130063939303</v>
      </c>
      <c r="AG1290" s="7">
        <v>1.0459105835595632</v>
      </c>
      <c r="AH1290" s="7">
        <v>3.940079942825462</v>
      </c>
    </row>
    <row r="1291" spans="24:34" x14ac:dyDescent="0.25">
      <c r="X1291">
        <v>72</v>
      </c>
      <c r="Y1291" s="7">
        <v>73.911854406137039</v>
      </c>
      <c r="Z1291" s="7">
        <v>-1.9118544061370386</v>
      </c>
      <c r="AA1291" s="7">
        <v>-1.9200728040400037</v>
      </c>
      <c r="AB1291" s="7">
        <v>4.28025327251518E-3</v>
      </c>
      <c r="AC1291" s="7">
        <v>-0.53282936088017241</v>
      </c>
      <c r="AD1291" s="7">
        <v>6.4232532186340085E-5</v>
      </c>
      <c r="AE1291" s="7">
        <v>0.77276680816182786</v>
      </c>
      <c r="AF1291" s="7">
        <v>0.71048012759443047</v>
      </c>
      <c r="AG1291" s="7">
        <v>0.72995161543774423</v>
      </c>
      <c r="AH1291" s="7">
        <v>-1.9200728040399981</v>
      </c>
    </row>
    <row r="1292" spans="24:34" x14ac:dyDescent="0.25">
      <c r="X1292">
        <v>67.3</v>
      </c>
      <c r="Y1292" s="7">
        <v>67.374316305049476</v>
      </c>
      <c r="Z1292" s="7">
        <v>-7.4316305049478615E-2</v>
      </c>
      <c r="AA1292" s="7">
        <v>-7.4758589412311949E-2</v>
      </c>
      <c r="AB1292" s="7">
        <v>5.9161678451353852E-3</v>
      </c>
      <c r="AC1292" s="7">
        <v>-2.072881593993902E-2</v>
      </c>
      <c r="AD1292" s="7">
        <v>1.3459002252700774E-7</v>
      </c>
      <c r="AE1292" s="7">
        <v>0.77276680816182786</v>
      </c>
      <c r="AF1292" s="7">
        <v>0.71148261060986706</v>
      </c>
      <c r="AG1292" s="7">
        <v>0.14397505318609546</v>
      </c>
      <c r="AH1292" s="7">
        <v>-7.4758589412307383E-2</v>
      </c>
    </row>
    <row r="1293" spans="24:34" x14ac:dyDescent="0.25">
      <c r="X1293">
        <v>67.099999999999994</v>
      </c>
      <c r="Y1293" s="7">
        <v>68.245368996346201</v>
      </c>
      <c r="Z1293" s="7">
        <v>-1.1453689963462068</v>
      </c>
      <c r="AA1293" s="7">
        <v>-1.1504922784612006</v>
      </c>
      <c r="AB1293" s="7">
        <v>4.4531216861796036E-3</v>
      </c>
      <c r="AC1293" s="7">
        <v>-0.31923937910407557</v>
      </c>
      <c r="AD1293" s="7">
        <v>2.3992867847073691E-5</v>
      </c>
      <c r="AE1293" s="7">
        <v>0.77276680816182786</v>
      </c>
      <c r="AF1293" s="7">
        <v>0.71404411326362149</v>
      </c>
      <c r="AG1293" s="7">
        <v>0.56501272472757247</v>
      </c>
      <c r="AH1293" s="7">
        <v>-1.1504922784612046</v>
      </c>
    </row>
    <row r="1294" spans="24:34" x14ac:dyDescent="0.25">
      <c r="X1294">
        <v>66.900000000000006</v>
      </c>
      <c r="Y1294" s="7">
        <v>67.604273598209929</v>
      </c>
      <c r="Z1294" s="7">
        <v>-0.70427359820992308</v>
      </c>
      <c r="AA1294" s="7">
        <v>-0.70664241330747757</v>
      </c>
      <c r="AB1294" s="7">
        <v>3.3522118867169879E-3</v>
      </c>
      <c r="AC1294" s="7">
        <v>-0.196188002775815</v>
      </c>
      <c r="AD1294" s="7">
        <v>6.8136692091786419E-6</v>
      </c>
      <c r="AE1294" s="7">
        <v>0.77276680816182786</v>
      </c>
      <c r="AF1294" s="7">
        <v>0.71444899490675129</v>
      </c>
      <c r="AG1294" s="7">
        <v>0.44293114902410624</v>
      </c>
      <c r="AH1294" s="7">
        <v>-0.7066424133074708</v>
      </c>
    </row>
    <row r="1295" spans="24:34" x14ac:dyDescent="0.25">
      <c r="X1295">
        <v>66.599999999999994</v>
      </c>
      <c r="Y1295" s="7">
        <v>66.693452727889664</v>
      </c>
      <c r="Z1295" s="7">
        <v>-9.3452727889669518E-2</v>
      </c>
      <c r="AA1295" s="7">
        <v>-9.3659524357988744E-2</v>
      </c>
      <c r="AB1295" s="7">
        <v>2.2079598389355176E-3</v>
      </c>
      <c r="AC1295" s="7">
        <v>-2.6017996876954358E-2</v>
      </c>
      <c r="AD1295" s="7">
        <v>7.883975174721879E-8</v>
      </c>
      <c r="AE1295" s="7">
        <v>0.77276680816182786</v>
      </c>
      <c r="AF1295" s="7">
        <v>0.71710944697893453</v>
      </c>
      <c r="AG1295" s="7">
        <v>0.16130095125867783</v>
      </c>
      <c r="AH1295" s="7">
        <v>-9.3659524357985746E-2</v>
      </c>
    </row>
    <row r="1296" spans="24:34" x14ac:dyDescent="0.25">
      <c r="X1296">
        <v>66.2</v>
      </c>
      <c r="Y1296" s="7">
        <v>69.617913825740871</v>
      </c>
      <c r="Z1296" s="7">
        <v>-3.4179138257408681</v>
      </c>
      <c r="AA1296" s="7">
        <v>-3.4322419543295126</v>
      </c>
      <c r="AB1296" s="7">
        <v>4.1745683373417743E-3</v>
      </c>
      <c r="AC1296" s="7">
        <v>-0.95251405788862009</v>
      </c>
      <c r="AD1296" s="7">
        <v>2.0017855442513313E-4</v>
      </c>
      <c r="AE1296" s="7">
        <v>0.78719041678006285</v>
      </c>
      <c r="AF1296" s="7">
        <v>0.71769281222397541</v>
      </c>
      <c r="AG1296" s="7">
        <v>0.97596826684509574</v>
      </c>
      <c r="AH1296" s="7">
        <v>-3.4322419543295082</v>
      </c>
    </row>
    <row r="1297" spans="24:34" x14ac:dyDescent="0.25">
      <c r="X1297">
        <v>65.8</v>
      </c>
      <c r="Y1297" s="7">
        <v>69.096977505553411</v>
      </c>
      <c r="Z1297" s="7">
        <v>-3.2969775055534143</v>
      </c>
      <c r="AA1297" s="7">
        <v>-3.3111113226302535</v>
      </c>
      <c r="AB1297" s="7">
        <v>4.268602200186559E-3</v>
      </c>
      <c r="AC1297" s="7">
        <v>-0.91885456010998612</v>
      </c>
      <c r="AD1297" s="7">
        <v>1.904949342888434E-4</v>
      </c>
      <c r="AE1297" s="7">
        <v>0.78719041678006285</v>
      </c>
      <c r="AF1297" s="7">
        <v>0.71884430701936641</v>
      </c>
      <c r="AG1297" s="7">
        <v>0.95856901687358231</v>
      </c>
      <c r="AH1297" s="7">
        <v>-3.3111113226302562</v>
      </c>
    </row>
    <row r="1298" spans="24:34" x14ac:dyDescent="0.25">
      <c r="X1298">
        <v>65.400000000000006</v>
      </c>
      <c r="Y1298" s="7">
        <v>65.975280628820741</v>
      </c>
      <c r="Z1298" s="7">
        <v>-0.57528062882073527</v>
      </c>
      <c r="AA1298" s="7">
        <v>-0.57649255391987708</v>
      </c>
      <c r="AB1298" s="7">
        <v>2.1022389463606407E-3</v>
      </c>
      <c r="AC1298" s="7">
        <v>-0.16015430536466521</v>
      </c>
      <c r="AD1298" s="7">
        <v>2.8439349909284176E-6</v>
      </c>
      <c r="AE1298" s="7">
        <v>0.78719041678006285</v>
      </c>
      <c r="AF1298" s="7">
        <v>0.72076443441361404</v>
      </c>
      <c r="AG1298" s="7">
        <v>0.40019283522405197</v>
      </c>
      <c r="AH1298" s="7">
        <v>-0.57649255391987253</v>
      </c>
    </row>
    <row r="1299" spans="24:34" x14ac:dyDescent="0.25">
      <c r="X1299">
        <v>65.099999999999994</v>
      </c>
      <c r="Y1299" s="7">
        <v>65.823769091706325</v>
      </c>
      <c r="Z1299" s="7">
        <v>-0.72376909170633041</v>
      </c>
      <c r="AA1299" s="7">
        <v>-0.72549643037540079</v>
      </c>
      <c r="AB1299" s="7">
        <v>2.3809058139309994E-3</v>
      </c>
      <c r="AC1299" s="7">
        <v>-0.2015206466753606</v>
      </c>
      <c r="AD1299" s="7">
        <v>5.1010896713060504E-6</v>
      </c>
      <c r="AE1299" s="7">
        <v>0.78719041678006285</v>
      </c>
      <c r="AF1299" s="7">
        <v>0.72143150691079239</v>
      </c>
      <c r="AG1299" s="7">
        <v>0.4489105107650751</v>
      </c>
      <c r="AH1299" s="7">
        <v>-0.72549643037539735</v>
      </c>
    </row>
    <row r="1300" spans="24:34" x14ac:dyDescent="0.25">
      <c r="X1300">
        <v>64.7</v>
      </c>
      <c r="Y1300" s="7">
        <v>68.952260176134075</v>
      </c>
      <c r="Z1300" s="7">
        <v>-4.2522601761340724</v>
      </c>
      <c r="AA1300" s="7">
        <v>-4.2757825911126446</v>
      </c>
      <c r="AB1300" s="7">
        <v>5.5013122106494445E-3</v>
      </c>
      <c r="AC1300" s="7">
        <v>-1.1858223013071747</v>
      </c>
      <c r="AD1300" s="7">
        <v>4.093998740905595E-4</v>
      </c>
      <c r="AE1300" s="7">
        <v>0.78719041678006285</v>
      </c>
      <c r="AF1300" s="7">
        <v>0.72243836329235345</v>
      </c>
      <c r="AG1300" s="7">
        <v>1.0889546828528609</v>
      </c>
      <c r="AH1300" s="7">
        <v>-4.2757825911126428</v>
      </c>
    </row>
    <row r="1301" spans="24:34" x14ac:dyDescent="0.25">
      <c r="X1301">
        <v>64.3</v>
      </c>
      <c r="Y1301" s="7">
        <v>64.478934708318121</v>
      </c>
      <c r="Z1301" s="7">
        <v>-0.17893470831812408</v>
      </c>
      <c r="AA1301" s="7">
        <v>-0.17982183552912545</v>
      </c>
      <c r="AB1301" s="7">
        <v>4.9333675656823284E-3</v>
      </c>
      <c r="AC1301" s="7">
        <v>-4.988504861864989E-2</v>
      </c>
      <c r="AD1301" s="7">
        <v>6.4934949876647456E-7</v>
      </c>
      <c r="AE1301" s="7">
        <v>0.78719041678006285</v>
      </c>
      <c r="AF1301" s="7">
        <v>0.72303314344121616</v>
      </c>
      <c r="AG1301" s="7">
        <v>0.22334961074210513</v>
      </c>
      <c r="AH1301" s="7">
        <v>-0.17982183552912492</v>
      </c>
    </row>
    <row r="1302" spans="24:34" x14ac:dyDescent="0.25">
      <c r="X1302">
        <v>63.8</v>
      </c>
      <c r="Y1302" s="7">
        <v>65.347468270383899</v>
      </c>
      <c r="Z1302" s="7">
        <v>-1.5474682703839022</v>
      </c>
      <c r="AA1302" s="7">
        <v>-1.5731656396795302</v>
      </c>
      <c r="AB1302" s="7">
        <v>1.6334814750254653E-2</v>
      </c>
      <c r="AC1302" s="7">
        <v>-0.43391033492525694</v>
      </c>
      <c r="AD1302" s="7">
        <v>1.6455584029772624E-4</v>
      </c>
      <c r="AE1302" s="7">
        <v>0.78719041678006285</v>
      </c>
      <c r="AF1302" s="7">
        <v>0.72781212370276349</v>
      </c>
      <c r="AG1302" s="7">
        <v>0.6587187069798891</v>
      </c>
      <c r="AH1302" s="7">
        <v>-1.5731656396795333</v>
      </c>
    </row>
    <row r="1303" spans="24:34" x14ac:dyDescent="0.25">
      <c r="X1303">
        <v>63.4</v>
      </c>
      <c r="Y1303" s="7">
        <v>64.97405192323437</v>
      </c>
      <c r="Z1303" s="7">
        <v>-1.5740519232343715</v>
      </c>
      <c r="AA1303" s="7">
        <v>-1.5907637693308274</v>
      </c>
      <c r="AB1303" s="7">
        <v>1.0505548604169723E-2</v>
      </c>
      <c r="AC1303" s="7">
        <v>-0.44006240152794474</v>
      </c>
      <c r="AD1303" s="7">
        <v>1.082132152708503E-4</v>
      </c>
      <c r="AE1303" s="7">
        <v>0.80177968430189828</v>
      </c>
      <c r="AF1303" s="7">
        <v>0.73322818944917145</v>
      </c>
      <c r="AG1303" s="7">
        <v>0.66337199332497054</v>
      </c>
      <c r="AH1303" s="7">
        <v>-1.5907637693308287</v>
      </c>
    </row>
    <row r="1304" spans="24:34" x14ac:dyDescent="0.25">
      <c r="X1304">
        <v>66.400000000000006</v>
      </c>
      <c r="Y1304" s="7">
        <v>64.553345402814699</v>
      </c>
      <c r="Z1304" s="7">
        <v>1.8466545971853066</v>
      </c>
      <c r="AA1304" s="7">
        <v>1.8511962580296455</v>
      </c>
      <c r="AB1304" s="7">
        <v>2.4533653979932199E-3</v>
      </c>
      <c r="AC1304" s="7">
        <v>0.51418684261097791</v>
      </c>
      <c r="AD1304" s="7">
        <v>3.4222942358481313E-5</v>
      </c>
      <c r="AE1304" s="7">
        <v>0.80177968430189828</v>
      </c>
      <c r="AF1304" s="7">
        <v>0.73333180579374346</v>
      </c>
      <c r="AG1304" s="7">
        <v>0.71706822730544817</v>
      </c>
      <c r="AH1304" s="7">
        <v>1.851196258029651</v>
      </c>
    </row>
    <row r="1305" spans="24:34" x14ac:dyDescent="0.25">
      <c r="X1305">
        <v>66</v>
      </c>
      <c r="Y1305" s="7">
        <v>64.092665567841294</v>
      </c>
      <c r="Z1305" s="7">
        <v>1.9073344321587058</v>
      </c>
      <c r="AA1305" s="7">
        <v>1.9127842977255654</v>
      </c>
      <c r="AB1305" s="7">
        <v>2.8491793734056734E-3</v>
      </c>
      <c r="AC1305" s="7">
        <v>0.53118807319151484</v>
      </c>
      <c r="AD1305" s="7">
        <v>4.2432827331472614E-5</v>
      </c>
      <c r="AE1305" s="7">
        <v>0.80177968430189828</v>
      </c>
      <c r="AF1305" s="7">
        <v>0.73454828264296435</v>
      </c>
      <c r="AG1305" s="7">
        <v>0.72882650417744477</v>
      </c>
      <c r="AH1305" s="7">
        <v>1.9127842977255598</v>
      </c>
    </row>
    <row r="1306" spans="24:34" x14ac:dyDescent="0.25">
      <c r="X1306">
        <v>65.599999999999994</v>
      </c>
      <c r="Y1306" s="7">
        <v>66.770758236212231</v>
      </c>
      <c r="Z1306" s="7">
        <v>-1.1707582362122366</v>
      </c>
      <c r="AA1306" s="7">
        <v>-1.1978639855979054</v>
      </c>
      <c r="AB1306" s="7">
        <v>2.2628403317544583E-2</v>
      </c>
      <c r="AC1306" s="7">
        <v>-0.32933603801089512</v>
      </c>
      <c r="AD1306" s="7">
        <v>1.321658060657112E-4</v>
      </c>
      <c r="AE1306" s="7">
        <v>0.80177968430189828</v>
      </c>
      <c r="AF1306" s="7">
        <v>0.73747455089315905</v>
      </c>
      <c r="AG1306" s="7">
        <v>0.57387806894051552</v>
      </c>
      <c r="AH1306" s="7">
        <v>-1.1978639855979074</v>
      </c>
    </row>
    <row r="1307" spans="24:34" x14ac:dyDescent="0.25">
      <c r="X1307">
        <v>64.900000000000006</v>
      </c>
      <c r="Y1307" s="7">
        <v>66.285543864238448</v>
      </c>
      <c r="Z1307" s="7">
        <v>-1.3855438642384428</v>
      </c>
      <c r="AA1307" s="7">
        <v>-1.3964958302131549</v>
      </c>
      <c r="AB1307" s="7">
        <v>7.8424623531032009E-3</v>
      </c>
      <c r="AC1307" s="7">
        <v>-0.38684042623294579</v>
      </c>
      <c r="AD1307" s="7">
        <v>6.2256100099436113E-5</v>
      </c>
      <c r="AE1307" s="7">
        <v>0.80177968430189828</v>
      </c>
      <c r="AF1307" s="7">
        <v>0.73980958494247473</v>
      </c>
      <c r="AG1307" s="7">
        <v>0.62196497186975552</v>
      </c>
      <c r="AH1307" s="7">
        <v>-1.3964958302131549</v>
      </c>
    </row>
    <row r="1308" spans="24:34" x14ac:dyDescent="0.25">
      <c r="X1308">
        <v>64.3</v>
      </c>
      <c r="Y1308" s="7">
        <v>62.781288366409107</v>
      </c>
      <c r="Z1308" s="7">
        <v>1.5187116335908897</v>
      </c>
      <c r="AA1308" s="7">
        <v>1.5271451263563236</v>
      </c>
      <c r="AB1308" s="7">
        <v>5.5223911728409054E-3</v>
      </c>
      <c r="AC1308" s="7">
        <v>0.42352563950801819</v>
      </c>
      <c r="AD1308" s="7">
        <v>5.2424943348021428E-5</v>
      </c>
      <c r="AE1308" s="7">
        <v>0.80177968430189828</v>
      </c>
      <c r="AF1308" s="7">
        <v>0.74292358483707577</v>
      </c>
      <c r="AG1308" s="7">
        <v>0.6507884752421621</v>
      </c>
      <c r="AH1308" s="7">
        <v>1.5271451263563269</v>
      </c>
    </row>
    <row r="1309" spans="24:34" x14ac:dyDescent="0.25">
      <c r="X1309">
        <v>63.5</v>
      </c>
      <c r="Y1309" s="7">
        <v>62.340970407322779</v>
      </c>
      <c r="Z1309" s="7">
        <v>1.1590295926772214</v>
      </c>
      <c r="AA1309" s="7">
        <v>1.1652548817615838</v>
      </c>
      <c r="AB1309" s="7">
        <v>5.3424269503606556E-3</v>
      </c>
      <c r="AC1309" s="7">
        <v>0.3231912688570156</v>
      </c>
      <c r="AD1309" s="7">
        <v>2.9527769177387575E-5</v>
      </c>
      <c r="AE1309" s="7">
        <v>0.81442193874053515</v>
      </c>
      <c r="AF1309" s="7">
        <v>0.74425261612523375</v>
      </c>
      <c r="AG1309" s="7">
        <v>0.56849913707675548</v>
      </c>
      <c r="AH1309" s="7">
        <v>1.1652548817615838</v>
      </c>
    </row>
    <row r="1310" spans="24:34" x14ac:dyDescent="0.25">
      <c r="X1310">
        <v>62.8</v>
      </c>
      <c r="Y1310" s="7">
        <v>61.219879400243592</v>
      </c>
      <c r="Z1310" s="7">
        <v>1.5801205997564054</v>
      </c>
      <c r="AA1310" s="7">
        <v>1.5926286854896716</v>
      </c>
      <c r="AB1310" s="7">
        <v>7.8537363085471462E-3</v>
      </c>
      <c r="AC1310" s="7">
        <v>0.4411682769341625</v>
      </c>
      <c r="AD1310" s="7">
        <v>8.1087808952017221E-5</v>
      </c>
      <c r="AE1310" s="7">
        <v>0.81442193874053515</v>
      </c>
      <c r="AF1310" s="7">
        <v>0.74438982860941139</v>
      </c>
      <c r="AG1310" s="7">
        <v>0.66420499616772122</v>
      </c>
      <c r="AH1310" s="7">
        <v>1.5926286854896694</v>
      </c>
    </row>
    <row r="1311" spans="24:34" x14ac:dyDescent="0.25">
      <c r="X1311">
        <v>62.1</v>
      </c>
      <c r="Y1311" s="7">
        <v>64.05470808170142</v>
      </c>
      <c r="Z1311" s="7">
        <v>-1.9547080817014191</v>
      </c>
      <c r="AA1311" s="7">
        <v>-2.0035302969051472</v>
      </c>
      <c r="AB1311" s="7">
        <v>2.4368094297919259E-2</v>
      </c>
      <c r="AC1311" s="7">
        <v>-0.55035232193750461</v>
      </c>
      <c r="AD1311" s="7">
        <v>3.9816545469169648E-4</v>
      </c>
      <c r="AE1311" s="7">
        <v>0.81442193874053515</v>
      </c>
      <c r="AF1311" s="7">
        <v>0.74520623314777124</v>
      </c>
      <c r="AG1311" s="7">
        <v>0.74185734608312981</v>
      </c>
      <c r="AH1311" s="7">
        <v>-2.0035302969051418</v>
      </c>
    </row>
    <row r="1312" spans="24:34" x14ac:dyDescent="0.25">
      <c r="X1312">
        <v>61.3</v>
      </c>
      <c r="Y1312" s="7">
        <v>60.303570266629819</v>
      </c>
      <c r="Z1312" s="7">
        <v>0.99642973337017793</v>
      </c>
      <c r="AA1312" s="7">
        <v>1.0016823407351083</v>
      </c>
      <c r="AB1312" s="7">
        <v>5.2437855309246774E-3</v>
      </c>
      <c r="AC1312" s="7">
        <v>0.27783710153231433</v>
      </c>
      <c r="AD1312" s="7">
        <v>2.1416827478868717E-5</v>
      </c>
      <c r="AE1312" s="7">
        <v>0.81442193874053515</v>
      </c>
      <c r="AF1312" s="7">
        <v>0.74745111426459898</v>
      </c>
      <c r="AG1312" s="7">
        <v>0.52710255314531951</v>
      </c>
      <c r="AH1312" s="7">
        <v>1.0016823407351074</v>
      </c>
    </row>
    <row r="1313" spans="24:34" x14ac:dyDescent="0.25">
      <c r="X1313">
        <v>65</v>
      </c>
      <c r="Y1313" s="7">
        <v>59.743667101891468</v>
      </c>
      <c r="Z1313" s="7">
        <v>5.256332898108532</v>
      </c>
      <c r="AA1313" s="7">
        <v>5.2848924230892536</v>
      </c>
      <c r="AB1313" s="7">
        <v>5.403993628318008E-3</v>
      </c>
      <c r="AC1313" s="7">
        <v>1.4657550486150561</v>
      </c>
      <c r="AD1313" s="7">
        <v>6.1438034536678713E-4</v>
      </c>
      <c r="AE1313" s="7">
        <v>0.81442193874053515</v>
      </c>
      <c r="AF1313" s="7">
        <v>0.74842797906860181</v>
      </c>
      <c r="AG1313" s="7">
        <v>1.2106837112206705</v>
      </c>
      <c r="AH1313" s="7">
        <v>5.2848924230892527</v>
      </c>
    </row>
    <row r="1314" spans="24:34" x14ac:dyDescent="0.25">
      <c r="X1314">
        <v>59.7</v>
      </c>
      <c r="Y1314" s="7">
        <v>59.595813793088716</v>
      </c>
      <c r="Z1314" s="7">
        <v>0.10418620691128666</v>
      </c>
      <c r="AA1314" s="7">
        <v>0.10496187512890742</v>
      </c>
      <c r="AB1314" s="7">
        <v>7.3899996228600625E-3</v>
      </c>
      <c r="AC1314" s="7">
        <v>2.9081901264690721E-2</v>
      </c>
      <c r="AD1314" s="7">
        <v>3.3140401087706948E-7</v>
      </c>
      <c r="AE1314" s="7">
        <v>0.81442193874053515</v>
      </c>
      <c r="AF1314" s="7">
        <v>0.74875819705991342</v>
      </c>
      <c r="AG1314" s="7">
        <v>0.17053416450873041</v>
      </c>
      <c r="AH1314" s="7">
        <v>0.10496187512890394</v>
      </c>
    </row>
    <row r="1315" spans="24:34" x14ac:dyDescent="0.25">
      <c r="X1315">
        <v>75.400000000000006</v>
      </c>
      <c r="Y1315" s="7">
        <v>74.354168471492741</v>
      </c>
      <c r="Z1315" s="7">
        <v>1.0458315285072644</v>
      </c>
      <c r="AA1315" s="7">
        <v>1.0523260160428265</v>
      </c>
      <c r="AB1315" s="7">
        <v>6.1715546670497584E-3</v>
      </c>
      <c r="AC1315" s="7">
        <v>0.29174801548511814</v>
      </c>
      <c r="AD1315" s="7">
        <v>2.7819247451475027E-5</v>
      </c>
      <c r="AE1315" s="7">
        <v>0.81442193874053515</v>
      </c>
      <c r="AF1315" s="7">
        <v>0.75308592975054367</v>
      </c>
      <c r="AG1315" s="7">
        <v>0.54013703398778179</v>
      </c>
      <c r="AH1315" s="7">
        <v>1.0523260160428314</v>
      </c>
    </row>
    <row r="1316" spans="24:34" x14ac:dyDescent="0.25">
      <c r="X1316">
        <v>75.3</v>
      </c>
      <c r="Y1316" s="7">
        <v>74.583711130186103</v>
      </c>
      <c r="Z1316" s="7">
        <v>0.71628886981389428</v>
      </c>
      <c r="AA1316" s="7">
        <v>0.72055193014820418</v>
      </c>
      <c r="AB1316" s="7">
        <v>5.9163818122470015E-3</v>
      </c>
      <c r="AC1316" s="7">
        <v>0.19979224922767844</v>
      </c>
      <c r="AD1316" s="7">
        <v>1.2503654006246554E-5</v>
      </c>
      <c r="AE1316" s="7">
        <v>0.82933781119598415</v>
      </c>
      <c r="AF1316" s="7">
        <v>0.75424960022145038</v>
      </c>
      <c r="AG1316" s="7">
        <v>0.44698126272549549</v>
      </c>
      <c r="AH1316" s="7">
        <v>0.72055193014820251</v>
      </c>
    </row>
    <row r="1317" spans="24:34" x14ac:dyDescent="0.25">
      <c r="X1317">
        <v>74.900000000000006</v>
      </c>
      <c r="Y1317" s="7">
        <v>74.925813587296972</v>
      </c>
      <c r="Z1317" s="7">
        <v>-2.5813587296966034E-2</v>
      </c>
      <c r="AA1317" s="7">
        <v>-2.5911874022781944E-2</v>
      </c>
      <c r="AB1317" s="7">
        <v>3.79311530027768E-3</v>
      </c>
      <c r="AC1317" s="7">
        <v>-7.1924273651732167E-3</v>
      </c>
      <c r="AD1317" s="7">
        <v>1.0366779804388958E-8</v>
      </c>
      <c r="AE1317" s="7">
        <v>0.82933781119598415</v>
      </c>
      <c r="AF1317" s="7">
        <v>0.7548097284559232</v>
      </c>
      <c r="AG1317" s="7">
        <v>8.4808179824667956E-2</v>
      </c>
      <c r="AH1317" s="7">
        <v>-2.5911874022780713E-2</v>
      </c>
    </row>
    <row r="1318" spans="24:34" x14ac:dyDescent="0.25">
      <c r="X1318">
        <v>74.599999999999994</v>
      </c>
      <c r="Y1318" s="7">
        <v>74.462480254501173</v>
      </c>
      <c r="Z1318" s="7">
        <v>0.13751974549882107</v>
      </c>
      <c r="AA1318" s="7">
        <v>0.13803921179426482</v>
      </c>
      <c r="AB1318" s="7">
        <v>3.7631792350313279E-3</v>
      </c>
      <c r="AC1318" s="7">
        <v>3.8316484588924858E-2</v>
      </c>
      <c r="AD1318" s="7">
        <v>2.9188382433275006E-7</v>
      </c>
      <c r="AE1318" s="7">
        <v>0.82933781119598415</v>
      </c>
      <c r="AF1318" s="7">
        <v>0.75596787706120516</v>
      </c>
      <c r="AG1318" s="7">
        <v>0.19574596953430448</v>
      </c>
      <c r="AH1318" s="7">
        <v>0.13803921179426534</v>
      </c>
    </row>
    <row r="1319" spans="24:34" x14ac:dyDescent="0.25">
      <c r="X1319">
        <v>74.400000000000006</v>
      </c>
      <c r="Y1319" s="7">
        <v>73.74916338655224</v>
      </c>
      <c r="Z1319" s="7">
        <v>0.65083661344776544</v>
      </c>
      <c r="AA1319" s="7">
        <v>0.65417916826457656</v>
      </c>
      <c r="AB1319" s="7">
        <v>5.1095402895139129E-3</v>
      </c>
      <c r="AC1319" s="7">
        <v>0.18146222648334254</v>
      </c>
      <c r="AD1319" s="7">
        <v>8.9007259847051672E-6</v>
      </c>
      <c r="AE1319" s="7">
        <v>0.82933781119598415</v>
      </c>
      <c r="AF1319" s="7">
        <v>0.75869089544323653</v>
      </c>
      <c r="AG1319" s="7">
        <v>0.42598383359388481</v>
      </c>
      <c r="AH1319" s="7">
        <v>0.65417916826457401</v>
      </c>
    </row>
    <row r="1320" spans="24:34" x14ac:dyDescent="0.25">
      <c r="X1320">
        <v>74.099999999999994</v>
      </c>
      <c r="Y1320" s="7">
        <v>74.405433816487104</v>
      </c>
      <c r="Z1320" s="7">
        <v>-0.30543381648710977</v>
      </c>
      <c r="AA1320" s="7">
        <v>-0.30665917809520238</v>
      </c>
      <c r="AB1320" s="7">
        <v>3.9958419496990364E-3</v>
      </c>
      <c r="AC1320" s="7">
        <v>-8.5111537295019371E-2</v>
      </c>
      <c r="AD1320" s="7">
        <v>1.5295737409998025E-6</v>
      </c>
      <c r="AE1320" s="7">
        <v>0.83794453378675593</v>
      </c>
      <c r="AF1320" s="7">
        <v>0.75984705636034189</v>
      </c>
      <c r="AG1320" s="7">
        <v>0.29173881691509507</v>
      </c>
      <c r="AH1320" s="7">
        <v>-0.30665917809520282</v>
      </c>
    </row>
    <row r="1321" spans="24:34" x14ac:dyDescent="0.25">
      <c r="X1321">
        <v>74</v>
      </c>
      <c r="Y1321" s="7">
        <v>73.212303807886457</v>
      </c>
      <c r="Z1321" s="7">
        <v>0.78769619211354325</v>
      </c>
      <c r="AA1321" s="7">
        <v>0.79246138295447111</v>
      </c>
      <c r="AB1321" s="7">
        <v>6.013152114942022E-3</v>
      </c>
      <c r="AC1321" s="7">
        <v>0.21972036853206445</v>
      </c>
      <c r="AD1321" s="7">
        <v>1.537122886742145E-5</v>
      </c>
      <c r="AE1321" s="7">
        <v>0.83794453378675593</v>
      </c>
      <c r="AF1321" s="7">
        <v>0.76475093382967407</v>
      </c>
      <c r="AG1321" s="7">
        <v>0.4687433930543069</v>
      </c>
      <c r="AH1321" s="7">
        <v>0.79246138295446578</v>
      </c>
    </row>
    <row r="1322" spans="24:34" x14ac:dyDescent="0.25">
      <c r="X1322">
        <v>73.8</v>
      </c>
      <c r="Y1322" s="7">
        <v>73.370017529240059</v>
      </c>
      <c r="Z1322" s="7">
        <v>0.42998247075993845</v>
      </c>
      <c r="AA1322" s="7">
        <v>0.43257297417522977</v>
      </c>
      <c r="AB1322" s="7">
        <v>5.9885928385321014E-3</v>
      </c>
      <c r="AC1322" s="7">
        <v>0.11993804306408919</v>
      </c>
      <c r="AD1322" s="7">
        <v>4.5613535362792262E-6</v>
      </c>
      <c r="AE1322" s="7">
        <v>0.83794453378675593</v>
      </c>
      <c r="AF1322" s="7">
        <v>0.76637028744721314</v>
      </c>
      <c r="AG1322" s="7">
        <v>0.34632072283374726</v>
      </c>
      <c r="AH1322" s="7">
        <v>0.43257297417522678</v>
      </c>
    </row>
    <row r="1323" spans="24:34" x14ac:dyDescent="0.25">
      <c r="X1323">
        <v>73.599999999999994</v>
      </c>
      <c r="Y1323" s="7">
        <v>73.79243082809667</v>
      </c>
      <c r="Z1323" s="7">
        <v>-0.19243082809667555</v>
      </c>
      <c r="AA1323" s="7">
        <v>-0.19298500735813207</v>
      </c>
      <c r="AB1323" s="7">
        <v>2.8716182103814799E-3</v>
      </c>
      <c r="AC1323" s="7">
        <v>-5.3592127938842396E-2</v>
      </c>
      <c r="AD1323" s="7">
        <v>4.3533543908199184E-7</v>
      </c>
      <c r="AE1323" s="7">
        <v>0.83794453378675593</v>
      </c>
      <c r="AF1323" s="7">
        <v>0.7672377119974203</v>
      </c>
      <c r="AG1323" s="7">
        <v>0.23149973636883994</v>
      </c>
      <c r="AH1323" s="7">
        <v>-0.19298500735813578</v>
      </c>
    </row>
    <row r="1324" spans="24:34" x14ac:dyDescent="0.25">
      <c r="X1324">
        <v>73</v>
      </c>
      <c r="Y1324" s="7">
        <v>73.622932090198233</v>
      </c>
      <c r="Z1324" s="7">
        <v>-0.62293209019823337</v>
      </c>
      <c r="AA1324" s="7">
        <v>-0.62566051984848059</v>
      </c>
      <c r="AB1324" s="7">
        <v>4.3608787252615525E-3</v>
      </c>
      <c r="AC1324" s="7">
        <v>-0.17361674885912015</v>
      </c>
      <c r="AD1324" s="7">
        <v>6.9486701145293404E-6</v>
      </c>
      <c r="AE1324" s="7">
        <v>0.83794453378675593</v>
      </c>
      <c r="AF1324" s="7">
        <v>0.76865947438229965</v>
      </c>
      <c r="AG1324" s="7">
        <v>0.4166734319093553</v>
      </c>
      <c r="AH1324" s="7">
        <v>-0.6256605198484767</v>
      </c>
    </row>
    <row r="1325" spans="24:34" x14ac:dyDescent="0.25">
      <c r="X1325">
        <v>73</v>
      </c>
      <c r="Y1325" s="7">
        <v>73.198323319323492</v>
      </c>
      <c r="Z1325" s="7">
        <v>-0.19832331932349234</v>
      </c>
      <c r="AA1325" s="7">
        <v>-0.19875530157216303</v>
      </c>
      <c r="AB1325" s="7">
        <v>2.1734376153019867E-3</v>
      </c>
      <c r="AC1325" s="7">
        <v>-5.5213864352770897E-2</v>
      </c>
      <c r="AD1325" s="7">
        <v>3.4949004143757741E-7</v>
      </c>
      <c r="AE1325" s="7">
        <v>0.83794453378675593</v>
      </c>
      <c r="AF1325" s="7">
        <v>0.76902610765896873</v>
      </c>
      <c r="AG1325" s="7">
        <v>0.23497630593906887</v>
      </c>
      <c r="AH1325" s="7">
        <v>-0.19875530157216997</v>
      </c>
    </row>
    <row r="1326" spans="24:34" x14ac:dyDescent="0.25">
      <c r="X1326">
        <v>73</v>
      </c>
      <c r="Y1326" s="7">
        <v>74.920197749082263</v>
      </c>
      <c r="Z1326" s="7">
        <v>-1.9201977490822628</v>
      </c>
      <c r="AA1326" s="7">
        <v>-1.9309471230565975</v>
      </c>
      <c r="AB1326" s="7">
        <v>5.5668919391834272E-3</v>
      </c>
      <c r="AC1326" s="7">
        <v>-0.53550072176883701</v>
      </c>
      <c r="AD1326" s="7">
        <v>8.4489693810887957E-5</v>
      </c>
      <c r="AE1326" s="7">
        <v>0.83794453378675593</v>
      </c>
      <c r="AF1326" s="7">
        <v>0.76930545088321212</v>
      </c>
      <c r="AG1326" s="7">
        <v>0.73177914821948642</v>
      </c>
      <c r="AH1326" s="7">
        <v>-1.930947123056596</v>
      </c>
    </row>
    <row r="1327" spans="24:34" x14ac:dyDescent="0.25">
      <c r="X1327">
        <v>72.900000000000006</v>
      </c>
      <c r="Y1327" s="7">
        <v>73.205722141785259</v>
      </c>
      <c r="Z1327" s="7">
        <v>-0.30572214178525314</v>
      </c>
      <c r="AA1327" s="7">
        <v>-0.30771560837955292</v>
      </c>
      <c r="AB1327" s="7">
        <v>6.4782758495581308E-3</v>
      </c>
      <c r="AC1327" s="7">
        <v>-8.5298246106403713E-2</v>
      </c>
      <c r="AD1327" s="7">
        <v>2.4969432425642278E-6</v>
      </c>
      <c r="AE1327" s="7">
        <v>0.83794453378675593</v>
      </c>
      <c r="AF1327" s="7">
        <v>0.77384608747510486</v>
      </c>
      <c r="AG1327" s="7">
        <v>0.29205863470612148</v>
      </c>
      <c r="AH1327" s="7">
        <v>-0.30771560837955048</v>
      </c>
    </row>
    <row r="1328" spans="24:34" x14ac:dyDescent="0.25">
      <c r="X1328">
        <v>72.7</v>
      </c>
      <c r="Y1328" s="7">
        <v>72.630006114079833</v>
      </c>
      <c r="Z1328" s="7">
        <v>6.9993885920169419E-2</v>
      </c>
      <c r="AA1328" s="7">
        <v>7.0724346862462539E-2</v>
      </c>
      <c r="AB1328" s="7">
        <v>1.0328281202946252E-2</v>
      </c>
      <c r="AC1328" s="7">
        <v>1.9566647322315757E-2</v>
      </c>
      <c r="AD1328" s="7">
        <v>2.1028879248911483E-7</v>
      </c>
      <c r="AE1328" s="7">
        <v>0.83794453378675593</v>
      </c>
      <c r="AF1328" s="7">
        <v>0.77520284710876808</v>
      </c>
      <c r="AG1328" s="7">
        <v>0.13988083257657483</v>
      </c>
      <c r="AH1328" s="7">
        <v>7.0724346862459611E-2</v>
      </c>
    </row>
    <row r="1329" spans="24:34" x14ac:dyDescent="0.25">
      <c r="X1329">
        <v>72.599999999999994</v>
      </c>
      <c r="Y1329" s="7">
        <v>72.004258432374144</v>
      </c>
      <c r="Z1329" s="7">
        <v>0.59574156762585062</v>
      </c>
      <c r="AA1329" s="7">
        <v>0.59849139389970674</v>
      </c>
      <c r="AB1329" s="7">
        <v>4.5945961828176667E-3</v>
      </c>
      <c r="AC1329" s="7">
        <v>0.16605799832503182</v>
      </c>
      <c r="AD1329" s="7">
        <v>6.6990520102760922E-6</v>
      </c>
      <c r="AE1329" s="7">
        <v>0.83794453378675593</v>
      </c>
      <c r="AF1329" s="7">
        <v>0.77558968340026235</v>
      </c>
      <c r="AG1329" s="7">
        <v>0.40750214517844174</v>
      </c>
      <c r="AH1329" s="7">
        <v>0.5984913938997114</v>
      </c>
    </row>
    <row r="1330" spans="24:34" x14ac:dyDescent="0.25">
      <c r="X1330">
        <v>72.400000000000006</v>
      </c>
      <c r="Y1330" s="7">
        <v>74.140827920352336</v>
      </c>
      <c r="Z1330" s="7">
        <v>-1.7408279203523307</v>
      </c>
      <c r="AA1330" s="7">
        <v>-1.7481910113059342</v>
      </c>
      <c r="AB1330" s="7">
        <v>4.2118343510417046E-3</v>
      </c>
      <c r="AC1330" s="7">
        <v>-0.48514801074491309</v>
      </c>
      <c r="AD1330" s="7">
        <v>5.2396132373918228E-5</v>
      </c>
      <c r="AE1330" s="7">
        <v>0.83794453378675593</v>
      </c>
      <c r="AF1330" s="7">
        <v>0.77576654105572973</v>
      </c>
      <c r="AG1330" s="7">
        <v>0.69652567127487341</v>
      </c>
      <c r="AH1330" s="7">
        <v>-1.7481910113059314</v>
      </c>
    </row>
    <row r="1331" spans="24:34" x14ac:dyDescent="0.25">
      <c r="X1331">
        <v>72.3</v>
      </c>
      <c r="Y1331" s="7">
        <v>71.367086930635764</v>
      </c>
      <c r="Z1331" s="7">
        <v>0.93291306936423268</v>
      </c>
      <c r="AA1331" s="7">
        <v>0.93621643998801574</v>
      </c>
      <c r="AB1331" s="7">
        <v>3.5284262086097847E-3</v>
      </c>
      <c r="AC1331" s="7">
        <v>0.25990259272073329</v>
      </c>
      <c r="AD1331" s="7">
        <v>1.2588783017928596E-5</v>
      </c>
      <c r="AE1331" s="7">
        <v>0.83794453378675593</v>
      </c>
      <c r="AF1331" s="7">
        <v>0.77576721647057556</v>
      </c>
      <c r="AG1331" s="7">
        <v>0.5098064267158009</v>
      </c>
      <c r="AH1331" s="7">
        <v>0.93621643998801785</v>
      </c>
    </row>
    <row r="1332" spans="24:34" x14ac:dyDescent="0.25">
      <c r="X1332">
        <v>72.2</v>
      </c>
      <c r="Y1332" s="7">
        <v>71.608689073789563</v>
      </c>
      <c r="Z1332" s="7">
        <v>0.5913109262104399</v>
      </c>
      <c r="AA1332" s="7">
        <v>0.59417211122276115</v>
      </c>
      <c r="AB1332" s="7">
        <v>4.8154145209491749E-3</v>
      </c>
      <c r="AC1332" s="7">
        <v>0.16484127895643255</v>
      </c>
      <c r="AD1332" s="7">
        <v>6.9200365355034195E-6</v>
      </c>
      <c r="AE1332" s="7">
        <v>0.83794453378675593</v>
      </c>
      <c r="AF1332" s="7">
        <v>0.77658229082408514</v>
      </c>
      <c r="AG1332" s="7">
        <v>0.40600650112582254</v>
      </c>
      <c r="AH1332" s="7">
        <v>0.59417211122276503</v>
      </c>
    </row>
    <row r="1333" spans="24:34" x14ac:dyDescent="0.25">
      <c r="X1333">
        <v>72.2</v>
      </c>
      <c r="Y1333" s="7">
        <v>71.475655645977909</v>
      </c>
      <c r="Z1333" s="7">
        <v>0.72434435402209374</v>
      </c>
      <c r="AA1333" s="7">
        <v>0.72771375117964965</v>
      </c>
      <c r="AB1333" s="7">
        <v>4.6301133544612667E-3</v>
      </c>
      <c r="AC1333" s="7">
        <v>0.20190855572228453</v>
      </c>
      <c r="AD1333" s="7">
        <v>9.9807452182827933E-6</v>
      </c>
      <c r="AE1333" s="7">
        <v>0.83794453378675593</v>
      </c>
      <c r="AF1333" s="7">
        <v>0.77661631205995352</v>
      </c>
      <c r="AG1333" s="7">
        <v>0.44934235914532311</v>
      </c>
      <c r="AH1333" s="7">
        <v>0.72771375117965575</v>
      </c>
    </row>
    <row r="1334" spans="24:34" x14ac:dyDescent="0.25">
      <c r="X1334">
        <v>72.2</v>
      </c>
      <c r="Y1334" s="7">
        <v>70.080751825020783</v>
      </c>
      <c r="Z1334" s="7">
        <v>2.1192481749792194</v>
      </c>
      <c r="AA1334" s="7">
        <v>2.1333082755063941</v>
      </c>
      <c r="AB1334" s="7">
        <v>6.5907495361084761E-3</v>
      </c>
      <c r="AC1334" s="7">
        <v>0.59131597181626572</v>
      </c>
      <c r="AD1334" s="7">
        <v>1.2209341083884516E-4</v>
      </c>
      <c r="AE1334" s="7">
        <v>0.83794453378675593</v>
      </c>
      <c r="AF1334" s="7">
        <v>0.77802363028429167</v>
      </c>
      <c r="AG1334" s="7">
        <v>0.76897072234010688</v>
      </c>
      <c r="AH1334" s="7">
        <v>2.1333082755063897</v>
      </c>
    </row>
    <row r="1335" spans="24:34" x14ac:dyDescent="0.25">
      <c r="X1335">
        <v>72.2</v>
      </c>
      <c r="Y1335" s="7">
        <v>69.018970768978562</v>
      </c>
      <c r="Z1335" s="7">
        <v>3.1810292310214408</v>
      </c>
      <c r="AA1335" s="7">
        <v>3.2011117328154626</v>
      </c>
      <c r="AB1335" s="7">
        <v>6.2736022576606858E-3</v>
      </c>
      <c r="AC1335" s="7">
        <v>0.88743415250894597</v>
      </c>
      <c r="AD1335" s="7">
        <v>2.6167897513778871E-4</v>
      </c>
      <c r="AE1335" s="7">
        <v>0.83794453378675593</v>
      </c>
      <c r="AF1335" s="7">
        <v>0.77898024838793112</v>
      </c>
      <c r="AG1335" s="7">
        <v>0.94203723520301785</v>
      </c>
      <c r="AH1335" s="7">
        <v>3.2011117328154559</v>
      </c>
    </row>
    <row r="1336" spans="24:34" x14ac:dyDescent="0.25">
      <c r="X1336">
        <v>72.099999999999994</v>
      </c>
      <c r="Y1336" s="7">
        <v>70.093927518894262</v>
      </c>
      <c r="Z1336" s="7">
        <v>2.0060724811057327</v>
      </c>
      <c r="AA1336" s="7">
        <v>2.012639060133381</v>
      </c>
      <c r="AB1336" s="7">
        <v>3.2626709665554902E-3</v>
      </c>
      <c r="AC1336" s="7">
        <v>0.55880225558130137</v>
      </c>
      <c r="AD1336" s="7">
        <v>5.3796652790810805E-5</v>
      </c>
      <c r="AE1336" s="7">
        <v>0.873012700415573</v>
      </c>
      <c r="AF1336" s="7">
        <v>0.78368691089706122</v>
      </c>
      <c r="AG1336" s="7">
        <v>0.74753077233067899</v>
      </c>
      <c r="AH1336" s="7">
        <v>2.0126390601333854</v>
      </c>
    </row>
    <row r="1337" spans="24:34" x14ac:dyDescent="0.25">
      <c r="X1337">
        <v>72.099999999999994</v>
      </c>
      <c r="Y1337" s="7">
        <v>70.372609427306656</v>
      </c>
      <c r="Z1337" s="7">
        <v>1.7273905726933378</v>
      </c>
      <c r="AA1337" s="7">
        <v>1.7323861458556991</v>
      </c>
      <c r="AB1337" s="7">
        <v>2.8836372158193902E-3</v>
      </c>
      <c r="AC1337" s="7">
        <v>0.48108245140303146</v>
      </c>
      <c r="AD1337" s="7">
        <v>3.5227368981136017E-5</v>
      </c>
      <c r="AE1337" s="7">
        <v>0.873012700415573</v>
      </c>
      <c r="AF1337" s="7">
        <v>0.78423276743727799</v>
      </c>
      <c r="AG1337" s="7">
        <v>0.69360107511669233</v>
      </c>
      <c r="AH1337" s="7">
        <v>1.7323861458556973</v>
      </c>
    </row>
    <row r="1338" spans="24:34" x14ac:dyDescent="0.25">
      <c r="X1338">
        <v>72.099999999999994</v>
      </c>
      <c r="Y1338" s="7">
        <v>69.974401224012468</v>
      </c>
      <c r="Z1338" s="7">
        <v>2.1255987759875268</v>
      </c>
      <c r="AA1338" s="7">
        <v>2.1385592599182957</v>
      </c>
      <c r="AB1338" s="7">
        <v>6.0603810114997839E-3</v>
      </c>
      <c r="AC1338" s="7">
        <v>0.59292966886382936</v>
      </c>
      <c r="AD1338" s="7">
        <v>1.1282171306123294E-4</v>
      </c>
      <c r="AE1338" s="7">
        <v>0.873012700415573</v>
      </c>
      <c r="AF1338" s="7">
        <v>0.78475112307582406</v>
      </c>
      <c r="AG1338" s="7">
        <v>0.77001926525498654</v>
      </c>
      <c r="AH1338" s="7">
        <v>2.1385592599183028</v>
      </c>
    </row>
    <row r="1339" spans="24:34" x14ac:dyDescent="0.25">
      <c r="X1339">
        <v>72</v>
      </c>
      <c r="Y1339" s="7">
        <v>70.278886023931634</v>
      </c>
      <c r="Z1339" s="7">
        <v>1.7211139760683665</v>
      </c>
      <c r="AA1339" s="7">
        <v>1.7257722564553717</v>
      </c>
      <c r="AB1339" s="7">
        <v>2.6992439874862963E-3</v>
      </c>
      <c r="AC1339" s="7">
        <v>0.47929008939774898</v>
      </c>
      <c r="AD1339" s="7">
        <v>3.2723465565852856E-5</v>
      </c>
      <c r="AE1339" s="7">
        <v>0.873012700415573</v>
      </c>
      <c r="AF1339" s="7">
        <v>0.78857842661573063</v>
      </c>
      <c r="AG1339" s="7">
        <v>0.69230779960776767</v>
      </c>
      <c r="AH1339" s="7">
        <v>1.7257722564553744</v>
      </c>
    </row>
    <row r="1340" spans="24:34" x14ac:dyDescent="0.25">
      <c r="X1340">
        <v>71.8</v>
      </c>
      <c r="Y1340" s="7">
        <v>63.259827922529034</v>
      </c>
      <c r="Z1340" s="7">
        <v>8.5401720774709631</v>
      </c>
      <c r="AA1340" s="7">
        <v>8.7726697026750315</v>
      </c>
      <c r="AB1340" s="7">
        <v>2.6502493891132604E-2</v>
      </c>
      <c r="AC1340" s="7">
        <v>2.4071385692980343</v>
      </c>
      <c r="AD1340" s="7">
        <v>8.3023393735982016E-3</v>
      </c>
      <c r="AE1340" s="7">
        <v>0.88194836619248052</v>
      </c>
      <c r="AF1340" s="7">
        <v>0.78869963246884911</v>
      </c>
      <c r="AG1340" s="7">
        <v>1.5514955911307109</v>
      </c>
      <c r="AH1340" s="7">
        <v>8.7726697026750315</v>
      </c>
    </row>
    <row r="1341" spans="24:34" x14ac:dyDescent="0.25">
      <c r="X1341">
        <v>48.1</v>
      </c>
      <c r="Y1341" s="7">
        <v>60.303794862651472</v>
      </c>
      <c r="Z1341" s="7">
        <v>-12.203794862651471</v>
      </c>
      <c r="AA1341" s="7">
        <v>-12.359632033096965</v>
      </c>
      <c r="AB1341" s="7">
        <v>1.2608560677873934E-2</v>
      </c>
      <c r="AC1341" s="7">
        <v>-3.4154828724569519</v>
      </c>
      <c r="AD1341" s="7">
        <v>7.8401934369167516E-3</v>
      </c>
      <c r="AE1341" s="7">
        <v>0.88194836619248052</v>
      </c>
      <c r="AF1341" s="7">
        <v>0.78945610642516406</v>
      </c>
      <c r="AG1341" s="7">
        <v>1.8481025059387133</v>
      </c>
      <c r="AH1341" s="7">
        <v>-12.359632033096968</v>
      </c>
    </row>
    <row r="1342" spans="24:34" x14ac:dyDescent="0.25">
      <c r="X1342">
        <v>54</v>
      </c>
      <c r="Y1342" s="7">
        <v>66.972708355293122</v>
      </c>
      <c r="Z1342" s="7">
        <v>-12.972708355293122</v>
      </c>
      <c r="AA1342" s="7">
        <v>-13.088446464596615</v>
      </c>
      <c r="AB1342" s="7">
        <v>8.8427690495242444E-3</v>
      </c>
      <c r="AC1342" s="7">
        <v>-3.6237753759145934</v>
      </c>
      <c r="AD1342" s="7">
        <v>6.1661582586797891E-3</v>
      </c>
      <c r="AE1342" s="7">
        <v>0.88194836619248052</v>
      </c>
      <c r="AF1342" s="7">
        <v>0.78957057582757295</v>
      </c>
      <c r="AG1342" s="7">
        <v>1.9036216472594005</v>
      </c>
      <c r="AH1342" s="7">
        <v>-13.088446464596611</v>
      </c>
    </row>
    <row r="1343" spans="24:34" x14ac:dyDescent="0.25">
      <c r="X1343">
        <v>49.7</v>
      </c>
      <c r="Y1343" s="7">
        <v>60.478893651205681</v>
      </c>
      <c r="Z1343" s="7">
        <v>-10.778893651205678</v>
      </c>
      <c r="AA1343" s="7">
        <v>-10.888081156721157</v>
      </c>
      <c r="AB1343" s="7">
        <v>1.0028167860236321E-2</v>
      </c>
      <c r="AC1343" s="7">
        <v>-3.0127608553572469</v>
      </c>
      <c r="AD1343" s="7">
        <v>4.8392100805053975E-3</v>
      </c>
      <c r="AE1343" s="7">
        <v>0.88194836619248052</v>
      </c>
      <c r="AF1343" s="7">
        <v>0.79153256036126707</v>
      </c>
      <c r="AG1343" s="7">
        <v>1.7357306402081076</v>
      </c>
      <c r="AH1343" s="7">
        <v>-10.888081156721153</v>
      </c>
    </row>
    <row r="1344" spans="24:34" x14ac:dyDescent="0.25">
      <c r="X1344">
        <v>48.9</v>
      </c>
      <c r="Y1344" s="7">
        <v>59.571922746798037</v>
      </c>
      <c r="Z1344" s="7">
        <v>-10.671922746798039</v>
      </c>
      <c r="AA1344" s="7">
        <v>-10.790710861155176</v>
      </c>
      <c r="AB1344" s="7">
        <v>1.100836783466768E-2</v>
      </c>
      <c r="AC1344" s="7">
        <v>-2.984339698104892</v>
      </c>
      <c r="AD1344" s="7">
        <v>5.2176293769756292E-3</v>
      </c>
      <c r="AE1344" s="7">
        <v>0.89095501331493132</v>
      </c>
      <c r="AF1344" s="7">
        <v>0.79703960112791605</v>
      </c>
      <c r="AG1344" s="7">
        <v>1.7275241526835137</v>
      </c>
      <c r="AH1344" s="7">
        <v>-10.790710861155178</v>
      </c>
    </row>
    <row r="1345" spans="24:34" x14ac:dyDescent="0.25">
      <c r="X1345">
        <v>48.1</v>
      </c>
      <c r="Y1345" s="7">
        <v>58.084330561354058</v>
      </c>
      <c r="Z1345" s="7">
        <v>-9.9843305613540565</v>
      </c>
      <c r="AA1345" s="7">
        <v>-10.058371525694923</v>
      </c>
      <c r="AB1345" s="7">
        <v>7.3611284045060135E-3</v>
      </c>
      <c r="AC1345" s="7">
        <v>-2.7869245027896805</v>
      </c>
      <c r="AD1345" s="7">
        <v>3.0314465990037994E-3</v>
      </c>
      <c r="AE1345" s="7">
        <v>0.89095501331493132</v>
      </c>
      <c r="AF1345" s="7">
        <v>0.79798115167619343</v>
      </c>
      <c r="AG1345" s="7">
        <v>1.6694084289920428</v>
      </c>
      <c r="AH1345" s="7">
        <v>-10.058371525694923</v>
      </c>
    </row>
    <row r="1346" spans="24:34" x14ac:dyDescent="0.25">
      <c r="X1346">
        <v>47.1</v>
      </c>
      <c r="Y1346" s="7">
        <v>58.473288084686892</v>
      </c>
      <c r="Z1346" s="7">
        <v>-11.373288084686891</v>
      </c>
      <c r="AA1346" s="7">
        <v>-11.529853242400414</v>
      </c>
      <c r="AB1346" s="7">
        <v>1.3579111062555901E-2</v>
      </c>
      <c r="AC1346" s="7">
        <v>-3.1846140107056757</v>
      </c>
      <c r="AD1346" s="7">
        <v>7.3479988865385757E-3</v>
      </c>
      <c r="AE1346" s="7">
        <v>0.89095501331493132</v>
      </c>
      <c r="AF1346" s="7">
        <v>0.79881175267637272</v>
      </c>
      <c r="AG1346" s="7">
        <v>1.7845486854400123</v>
      </c>
      <c r="AH1346" s="7">
        <v>-11.529853242400417</v>
      </c>
    </row>
    <row r="1347" spans="24:34" x14ac:dyDescent="0.25">
      <c r="X1347">
        <v>46.2</v>
      </c>
      <c r="Y1347" s="7">
        <v>56.236588118902695</v>
      </c>
      <c r="Z1347" s="7">
        <v>-10.036588118902692</v>
      </c>
      <c r="AA1347" s="7">
        <v>-10.119624774145656</v>
      </c>
      <c r="AB1347" s="7">
        <v>8.2055073282079199E-3</v>
      </c>
      <c r="AC1347" s="7">
        <v>-2.8027034462765874</v>
      </c>
      <c r="AD1347" s="7">
        <v>3.4204593969745403E-3</v>
      </c>
      <c r="AE1347" s="7">
        <v>0.89095501331493132</v>
      </c>
      <c r="AF1347" s="7">
        <v>0.79981524261897985</v>
      </c>
      <c r="AG1347" s="7">
        <v>1.6741276672573653</v>
      </c>
      <c r="AH1347" s="7">
        <v>-10.11962477414566</v>
      </c>
    </row>
    <row r="1348" spans="24:34" x14ac:dyDescent="0.25">
      <c r="X1348">
        <v>45.3</v>
      </c>
      <c r="Y1348" s="7">
        <v>62.317624399133031</v>
      </c>
      <c r="Z1348" s="7">
        <v>-17.017624399133034</v>
      </c>
      <c r="AA1348" s="7">
        <v>-17.183808823256719</v>
      </c>
      <c r="AB1348" s="7">
        <v>9.6709888845346696E-3</v>
      </c>
      <c r="AC1348" s="7">
        <v>-4.7556630357299623</v>
      </c>
      <c r="AD1348" s="7">
        <v>1.1624115897417825E-2</v>
      </c>
      <c r="AE1348" s="7">
        <v>0.89095501331493132</v>
      </c>
      <c r="AF1348" s="7">
        <v>0.79994364841586407</v>
      </c>
      <c r="AG1348" s="7">
        <v>2.1807482742696283</v>
      </c>
      <c r="AH1348" s="7">
        <v>-17.183808823256719</v>
      </c>
    </row>
    <row r="1349" spans="24:34" x14ac:dyDescent="0.25">
      <c r="X1349">
        <v>68.8</v>
      </c>
      <c r="Y1349" s="7">
        <v>67.154402797264822</v>
      </c>
      <c r="Z1349" s="7">
        <v>1.6455972027351748</v>
      </c>
      <c r="AA1349" s="7">
        <v>1.6521475012859526</v>
      </c>
      <c r="AB1349" s="7">
        <v>3.964717766229444E-3</v>
      </c>
      <c r="AC1349" s="7">
        <v>0.4585514498530851</v>
      </c>
      <c r="AD1349" s="7">
        <v>4.4051438541492951E-5</v>
      </c>
      <c r="AE1349" s="7">
        <v>0.89095501331493132</v>
      </c>
      <c r="AF1349" s="7">
        <v>0.80080444497004943</v>
      </c>
      <c r="AG1349" s="7">
        <v>0.67716427095135867</v>
      </c>
      <c r="AH1349" s="7">
        <v>1.6521475012859548</v>
      </c>
    </row>
    <row r="1350" spans="24:34" x14ac:dyDescent="0.25">
      <c r="X1350">
        <v>68.8</v>
      </c>
      <c r="Y1350" s="7">
        <v>67.122611683958951</v>
      </c>
      <c r="Z1350" s="7">
        <v>1.6773883160410463</v>
      </c>
      <c r="AA1350" s="7">
        <v>1.684783784234881</v>
      </c>
      <c r="AB1350" s="7">
        <v>4.3895651555002331E-3</v>
      </c>
      <c r="AC1350" s="7">
        <v>0.4675098715314287</v>
      </c>
      <c r="AD1350" s="7">
        <v>5.0717756005710138E-5</v>
      </c>
      <c r="AE1350" s="7">
        <v>0.90460220385671419</v>
      </c>
      <c r="AF1350" s="7">
        <v>0.80101265904459262</v>
      </c>
      <c r="AG1350" s="7">
        <v>0.68374693529947805</v>
      </c>
      <c r="AH1350" s="7">
        <v>1.6847837842348756</v>
      </c>
    </row>
    <row r="1351" spans="24:34" x14ac:dyDescent="0.25">
      <c r="X1351">
        <v>68.7</v>
      </c>
      <c r="Y1351" s="7">
        <v>67.090272451813249</v>
      </c>
      <c r="Z1351" s="7">
        <v>1.6097275481867541</v>
      </c>
      <c r="AA1351" s="7">
        <v>1.6172322948807363</v>
      </c>
      <c r="AB1351" s="7">
        <v>4.6404877751568315E-3</v>
      </c>
      <c r="AC1351" s="7">
        <v>0.44870848560791371</v>
      </c>
      <c r="AD1351" s="7">
        <v>4.9403603331703141E-5</v>
      </c>
      <c r="AE1351" s="7">
        <v>0.90460220385671419</v>
      </c>
      <c r="AF1351" s="7">
        <v>0.80222657672457864</v>
      </c>
      <c r="AG1351" s="7">
        <v>0.66985706356499197</v>
      </c>
      <c r="AH1351" s="7">
        <v>1.6172322948807369</v>
      </c>
    </row>
    <row r="1352" spans="24:34" x14ac:dyDescent="0.25">
      <c r="X1352">
        <v>68.5</v>
      </c>
      <c r="Y1352" s="7">
        <v>66.910131495999252</v>
      </c>
      <c r="Z1352" s="7">
        <v>1.5898685040007479</v>
      </c>
      <c r="AA1352" s="7">
        <v>1.5967099256489661</v>
      </c>
      <c r="AB1352" s="7">
        <v>4.2846991418512091E-3</v>
      </c>
      <c r="AC1352" s="7">
        <v>0.44309363064661328</v>
      </c>
      <c r="AD1352" s="7">
        <v>4.4465437029343773E-5</v>
      </c>
      <c r="AE1352" s="7">
        <v>0.90460220385671419</v>
      </c>
      <c r="AF1352" s="7">
        <v>0.80650668296600359</v>
      </c>
      <c r="AG1352" s="7">
        <v>0.66565278535180283</v>
      </c>
      <c r="AH1352" s="7">
        <v>1.5967099256489614</v>
      </c>
    </row>
    <row r="1353" spans="24:34" x14ac:dyDescent="0.25">
      <c r="X1353">
        <v>68.3</v>
      </c>
      <c r="Y1353" s="7">
        <v>65.927670859244657</v>
      </c>
      <c r="Z1353" s="7">
        <v>2.3723291407553404</v>
      </c>
      <c r="AA1353" s="7">
        <v>2.4180542562696417</v>
      </c>
      <c r="AB1353" s="7">
        <v>1.8909879873763705E-2</v>
      </c>
      <c r="AC1353" s="7">
        <v>0.66607385092146154</v>
      </c>
      <c r="AD1353" s="7">
        <v>4.5006064185635855E-4</v>
      </c>
      <c r="AE1353" s="7">
        <v>0.91148934236618206</v>
      </c>
      <c r="AF1353" s="7">
        <v>0.80657283304924843</v>
      </c>
      <c r="AG1353" s="7">
        <v>0.81613347616763121</v>
      </c>
      <c r="AH1353" s="7">
        <v>2.4180542562696425</v>
      </c>
    </row>
    <row r="1354" spans="24:34" x14ac:dyDescent="0.25">
      <c r="X1354">
        <v>68.099999999999994</v>
      </c>
      <c r="Y1354" s="7">
        <v>66.721382039611029</v>
      </c>
      <c r="Z1354" s="7">
        <v>1.378617960388965</v>
      </c>
      <c r="AA1354" s="7">
        <v>1.3849050003747294</v>
      </c>
      <c r="AB1354" s="7">
        <v>4.5396904365721941E-3</v>
      </c>
      <c r="AC1354" s="7">
        <v>0.38426767217230712</v>
      </c>
      <c r="AD1354" s="7">
        <v>3.5441850427106335E-5</v>
      </c>
      <c r="AE1354" s="7">
        <v>0.91148934236618206</v>
      </c>
      <c r="AF1354" s="7">
        <v>0.80706109040826524</v>
      </c>
      <c r="AG1354" s="7">
        <v>0.61989327482422896</v>
      </c>
      <c r="AH1354" s="7">
        <v>1.3849050003747272</v>
      </c>
    </row>
    <row r="1355" spans="24:34" x14ac:dyDescent="0.25">
      <c r="X1355">
        <v>68</v>
      </c>
      <c r="Y1355" s="7">
        <v>66.23485113595197</v>
      </c>
      <c r="Z1355" s="7">
        <v>1.7651488640480295</v>
      </c>
      <c r="AA1355" s="7">
        <v>1.771791367329044</v>
      </c>
      <c r="AB1355" s="7">
        <v>3.7490324219278536E-3</v>
      </c>
      <c r="AC1355" s="7">
        <v>0.49181169434413569</v>
      </c>
      <c r="AD1355" s="7">
        <v>4.7906510880070668E-5</v>
      </c>
      <c r="AE1355" s="7">
        <v>0.91148934236618206</v>
      </c>
      <c r="AF1355" s="7">
        <v>0.80712841557163273</v>
      </c>
      <c r="AG1355" s="7">
        <v>0.7012928734445657</v>
      </c>
      <c r="AH1355" s="7">
        <v>1.771791367329038</v>
      </c>
    </row>
    <row r="1356" spans="24:34" x14ac:dyDescent="0.25">
      <c r="X1356">
        <v>67.599999999999994</v>
      </c>
      <c r="Y1356" s="7">
        <v>68.52631091175769</v>
      </c>
      <c r="Z1356" s="7">
        <v>-0.92631091175769598</v>
      </c>
      <c r="AA1356" s="7">
        <v>-0.94529982794875878</v>
      </c>
      <c r="AB1356" s="7">
        <v>2.0087717811466121E-2</v>
      </c>
      <c r="AC1356" s="7">
        <v>-0.2602346195657641</v>
      </c>
      <c r="AD1356" s="7">
        <v>7.306677502429929E-5</v>
      </c>
      <c r="AE1356" s="7">
        <v>0.91841998904288702</v>
      </c>
      <c r="AF1356" s="7">
        <v>0.80902800202932945</v>
      </c>
      <c r="AG1356" s="7">
        <v>0.51013196289368512</v>
      </c>
      <c r="AH1356" s="7">
        <v>-0.94529982794875811</v>
      </c>
    </row>
    <row r="1357" spans="24:34" x14ac:dyDescent="0.25">
      <c r="X1357">
        <v>67.599999999999994</v>
      </c>
      <c r="Y1357" s="7">
        <v>68.790462399579638</v>
      </c>
      <c r="Z1357" s="7">
        <v>-1.1904623995796442</v>
      </c>
      <c r="AA1357" s="7">
        <v>-1.1993733729959075</v>
      </c>
      <c r="AB1357" s="7">
        <v>7.4296908843369518E-3</v>
      </c>
      <c r="AC1357" s="7">
        <v>-0.3323050449779148</v>
      </c>
      <c r="AD1357" s="7">
        <v>4.350405442788386E-5</v>
      </c>
      <c r="AE1357" s="7">
        <v>0.91841998904288702</v>
      </c>
      <c r="AF1357" s="7">
        <v>0.8092895459478302</v>
      </c>
      <c r="AG1357" s="7">
        <v>0.57645905750357918</v>
      </c>
      <c r="AH1357" s="7">
        <v>-1.1993733729959084</v>
      </c>
    </row>
    <row r="1358" spans="24:34" x14ac:dyDescent="0.25">
      <c r="X1358">
        <v>67.400000000000006</v>
      </c>
      <c r="Y1358" s="7">
        <v>67.497017900133898</v>
      </c>
      <c r="Z1358" s="7">
        <v>-9.7017900133891999E-2</v>
      </c>
      <c r="AA1358" s="7">
        <v>-9.8754153977949954E-2</v>
      </c>
      <c r="AB1358" s="7">
        <v>1.7581577828589091E-2</v>
      </c>
      <c r="AC1358" s="7">
        <v>-2.7221090122299386E-2</v>
      </c>
      <c r="AD1358" s="7">
        <v>6.979411032882245E-7</v>
      </c>
      <c r="AE1358" s="7">
        <v>0.91841998904288702</v>
      </c>
      <c r="AF1358" s="7">
        <v>0.81010925870292483</v>
      </c>
      <c r="AG1358" s="7">
        <v>0.16498815146033785</v>
      </c>
      <c r="AH1358" s="7">
        <v>-9.8754153977951828E-2</v>
      </c>
    </row>
    <row r="1359" spans="24:34" x14ac:dyDescent="0.25">
      <c r="X1359">
        <v>67.099999999999994</v>
      </c>
      <c r="Y1359" s="7">
        <v>66.522638776379438</v>
      </c>
      <c r="Z1359" s="7">
        <v>0.57736122362055653</v>
      </c>
      <c r="AA1359" s="7">
        <v>0.58981125487636632</v>
      </c>
      <c r="AB1359" s="7">
        <v>2.1108500648098945E-2</v>
      </c>
      <c r="AC1359" s="7">
        <v>0.1622864371840777</v>
      </c>
      <c r="AD1359" s="7">
        <v>2.9890534415375343E-5</v>
      </c>
      <c r="AE1359" s="7">
        <v>0.91841998904288702</v>
      </c>
      <c r="AF1359" s="7">
        <v>0.8104728680175548</v>
      </c>
      <c r="AG1359" s="7">
        <v>0.40284790825332295</v>
      </c>
      <c r="AH1359" s="7">
        <v>0.58981125487637043</v>
      </c>
    </row>
    <row r="1360" spans="24:34" x14ac:dyDescent="0.25">
      <c r="X1360">
        <v>66.8</v>
      </c>
      <c r="Y1360" s="7">
        <v>63.009877310728875</v>
      </c>
      <c r="Z1360" s="7">
        <v>3.7901226892711222</v>
      </c>
      <c r="AA1360" s="7">
        <v>3.8160877463646159</v>
      </c>
      <c r="AB1360" s="7">
        <v>6.8041037888163982E-3</v>
      </c>
      <c r="AC1360" s="7">
        <v>1.0576395974931763</v>
      </c>
      <c r="AD1360" s="7">
        <v>4.0332748353580318E-4</v>
      </c>
      <c r="AE1360" s="7">
        <v>0.91841998904288702</v>
      </c>
      <c r="AF1360" s="7">
        <v>0.8109238765184158</v>
      </c>
      <c r="AG1360" s="7">
        <v>1.0284160624441725</v>
      </c>
      <c r="AH1360" s="7">
        <v>3.8160877463646172</v>
      </c>
    </row>
    <row r="1361" spans="24:34" x14ac:dyDescent="0.25">
      <c r="X1361">
        <v>66.5</v>
      </c>
      <c r="Y1361" s="7">
        <v>66.778325007471494</v>
      </c>
      <c r="Z1361" s="7">
        <v>-0.27832500747149425</v>
      </c>
      <c r="AA1361" s="7">
        <v>-0.28040230992618831</v>
      </c>
      <c r="AB1361" s="7">
        <v>7.4082929460724117E-3</v>
      </c>
      <c r="AC1361" s="7">
        <v>-7.7690658044504285E-2</v>
      </c>
      <c r="AD1361" s="7">
        <v>2.3709997264744967E-6</v>
      </c>
      <c r="AE1361" s="7">
        <v>0.91841998904288702</v>
      </c>
      <c r="AF1361" s="7">
        <v>0.81166107988003555</v>
      </c>
      <c r="AG1361" s="7">
        <v>0.27873043975228878</v>
      </c>
      <c r="AH1361" s="7">
        <v>-0.28040230992618276</v>
      </c>
    </row>
    <row r="1362" spans="24:34" x14ac:dyDescent="0.25">
      <c r="X1362">
        <v>66.2</v>
      </c>
      <c r="Y1362" s="7">
        <v>62.801882763263663</v>
      </c>
      <c r="Z1362" s="7">
        <v>3.3981172367363399</v>
      </c>
      <c r="AA1362" s="7">
        <v>3.4220713764394262</v>
      </c>
      <c r="AB1362" s="7">
        <v>6.9998948204313544E-3</v>
      </c>
      <c r="AC1362" s="7">
        <v>0.94834334894462413</v>
      </c>
      <c r="AD1362" s="7">
        <v>3.3367204599650795E-4</v>
      </c>
      <c r="AE1362" s="7">
        <v>0.93241539434320941</v>
      </c>
      <c r="AF1362" s="7">
        <v>0.81314154267891525</v>
      </c>
      <c r="AG1362" s="7">
        <v>0.973829219598911</v>
      </c>
      <c r="AH1362" s="7">
        <v>3.4220713764394248</v>
      </c>
    </row>
    <row r="1363" spans="24:34" x14ac:dyDescent="0.25">
      <c r="X1363">
        <v>65.8</v>
      </c>
      <c r="Y1363" s="7">
        <v>63.052304673474211</v>
      </c>
      <c r="Z1363" s="7">
        <v>2.7476953265257862</v>
      </c>
      <c r="AA1363" s="7">
        <v>2.7637894746237919</v>
      </c>
      <c r="AB1363" s="7">
        <v>5.8232178122735977E-3</v>
      </c>
      <c r="AC1363" s="7">
        <v>0.76637028744721314</v>
      </c>
      <c r="AD1363" s="7">
        <v>1.8106025785792379E-4</v>
      </c>
      <c r="AE1363" s="7">
        <v>0.93241539434320941</v>
      </c>
      <c r="AF1363" s="7">
        <v>0.82152930187098028</v>
      </c>
      <c r="AG1363" s="7">
        <v>0.87542577495023133</v>
      </c>
      <c r="AH1363" s="7">
        <v>2.7637894746237897</v>
      </c>
    </row>
    <row r="1364" spans="24:34" x14ac:dyDescent="0.25">
      <c r="X1364">
        <v>62</v>
      </c>
      <c r="Y1364" s="7">
        <v>66.17260068234863</v>
      </c>
      <c r="Z1364" s="7">
        <v>-4.1726006823486301</v>
      </c>
      <c r="AA1364" s="7">
        <v>-4.2325656156857718</v>
      </c>
      <c r="AB1364" s="7">
        <v>1.4167514170344613E-2</v>
      </c>
      <c r="AC1364" s="7">
        <v>-1.1687110598212613</v>
      </c>
      <c r="AD1364" s="7">
        <v>1.0331211139224523E-3</v>
      </c>
      <c r="AE1364" s="7">
        <v>0.93712127394454448</v>
      </c>
      <c r="AF1364" s="7">
        <v>0.82289084808144597</v>
      </c>
      <c r="AG1364" s="7">
        <v>1.0810694056448278</v>
      </c>
      <c r="AH1364" s="7">
        <v>-4.2325656156857718</v>
      </c>
    </row>
    <row r="1365" spans="24:34" x14ac:dyDescent="0.25">
      <c r="X1365">
        <v>69</v>
      </c>
      <c r="Y1365" s="7">
        <v>66.505714363285506</v>
      </c>
      <c r="Z1365" s="7">
        <v>2.4942856367144941</v>
      </c>
      <c r="AA1365" s="7">
        <v>2.525419888901169</v>
      </c>
      <c r="AB1365" s="7">
        <v>1.2328346792353411E-2</v>
      </c>
      <c r="AC1365" s="7">
        <v>0.69797807853550775</v>
      </c>
      <c r="AD1365" s="7">
        <v>3.2005323250468797E-4</v>
      </c>
      <c r="AE1365" s="7">
        <v>0.93712127394454448</v>
      </c>
      <c r="AF1365" s="7">
        <v>0.82537279901294769</v>
      </c>
      <c r="AG1365" s="7">
        <v>0.83545082352913369</v>
      </c>
      <c r="AH1365" s="7">
        <v>2.5254198889011743</v>
      </c>
    </row>
    <row r="1366" spans="24:34" x14ac:dyDescent="0.25">
      <c r="X1366">
        <v>59.2</v>
      </c>
      <c r="Y1366" s="7">
        <v>69.874280364867786</v>
      </c>
      <c r="Z1366" s="7">
        <v>-10.674280364867784</v>
      </c>
      <c r="AA1366" s="7">
        <v>-10.741756391223873</v>
      </c>
      <c r="AB1366" s="7">
        <v>6.2816567327123249E-3</v>
      </c>
      <c r="AC1366" s="7">
        <v>-2.9778913210961564</v>
      </c>
      <c r="AD1366" s="7">
        <v>2.9503597915757082E-3</v>
      </c>
      <c r="AE1366" s="7">
        <v>0.93712127394454448</v>
      </c>
      <c r="AF1366" s="7">
        <v>0.83713631389866427</v>
      </c>
      <c r="AG1366" s="7">
        <v>1.7256567796338171</v>
      </c>
      <c r="AH1366" s="7">
        <v>-10.74175639122387</v>
      </c>
    </row>
    <row r="1367" spans="24:34" x14ac:dyDescent="0.25">
      <c r="X1367">
        <v>58.9</v>
      </c>
      <c r="Y1367" s="7">
        <v>62.587406859463854</v>
      </c>
      <c r="Z1367" s="7">
        <v>-3.6874068594638558</v>
      </c>
      <c r="AA1367" s="7">
        <v>-3.7132695592621374</v>
      </c>
      <c r="AB1367" s="7">
        <v>6.9649400307536316E-3</v>
      </c>
      <c r="AC1367" s="7">
        <v>-1.0290599117150248</v>
      </c>
      <c r="AD1367" s="7">
        <v>3.9091336485050723E-4</v>
      </c>
      <c r="AE1367" s="7">
        <v>0.93712127394454448</v>
      </c>
      <c r="AF1367" s="7">
        <v>0.83753298971623358</v>
      </c>
      <c r="AG1367" s="7">
        <v>1.0144259025256723</v>
      </c>
      <c r="AH1367" s="7">
        <v>-3.7132695592621396</v>
      </c>
    </row>
    <row r="1368" spans="24:34" x14ac:dyDescent="0.25">
      <c r="X1368">
        <v>58</v>
      </c>
      <c r="Y1368" s="7">
        <v>61.253934731257218</v>
      </c>
      <c r="Z1368" s="7">
        <v>-3.2539347312572175</v>
      </c>
      <c r="AA1368" s="7">
        <v>-3.280725036410999</v>
      </c>
      <c r="AB1368" s="7">
        <v>8.1659708925477786E-3</v>
      </c>
      <c r="AC1368" s="7">
        <v>-0.90863869361072469</v>
      </c>
      <c r="AD1368" s="7">
        <v>3.577648554024933E-4</v>
      </c>
      <c r="AE1368" s="7">
        <v>0.93712127394454448</v>
      </c>
      <c r="AF1368" s="7">
        <v>0.83795411713295775</v>
      </c>
      <c r="AG1368" s="7">
        <v>0.95322541594878007</v>
      </c>
      <c r="AH1368" s="7">
        <v>-3.2807250364110025</v>
      </c>
    </row>
    <row r="1369" spans="24:34" x14ac:dyDescent="0.25">
      <c r="X1369">
        <v>56.5</v>
      </c>
      <c r="Y1369" s="7">
        <v>56.930481852177294</v>
      </c>
      <c r="Z1369" s="7">
        <v>-0.4304818521772944</v>
      </c>
      <c r="AA1369" s="7">
        <v>-0.43464453249752211</v>
      </c>
      <c r="AB1369" s="7">
        <v>9.5772062202394374E-3</v>
      </c>
      <c r="AC1369" s="7">
        <v>-0.12029468133653046</v>
      </c>
      <c r="AD1369" s="7">
        <v>7.3647407446159577E-6</v>
      </c>
      <c r="AE1369" s="7">
        <v>0.94897780985887181</v>
      </c>
      <c r="AF1369" s="7">
        <v>0.83916797813796518</v>
      </c>
      <c r="AG1369" s="7">
        <v>0.34683523658436216</v>
      </c>
      <c r="AH1369" s="7">
        <v>-0.43464453249752272</v>
      </c>
    </row>
    <row r="1370" spans="24:34" x14ac:dyDescent="0.25">
      <c r="X1370">
        <v>55.3</v>
      </c>
      <c r="Y1370" s="7">
        <v>54.970371137842761</v>
      </c>
      <c r="Z1370" s="7">
        <v>0.32962886215723586</v>
      </c>
      <c r="AA1370" s="7">
        <v>0.33707277594943719</v>
      </c>
      <c r="AB1370" s="7">
        <v>2.2083995870724051E-2</v>
      </c>
      <c r="AC1370" s="7">
        <v>9.2699276861928359E-2</v>
      </c>
      <c r="AD1370" s="7">
        <v>1.0213514156597059E-5</v>
      </c>
      <c r="AE1370" s="7">
        <v>0.94897780985887181</v>
      </c>
      <c r="AF1370" s="7">
        <v>0.84179748210931327</v>
      </c>
      <c r="AG1370" s="7">
        <v>0.30446555940192704</v>
      </c>
      <c r="AH1370" s="7">
        <v>0.33707277594943674</v>
      </c>
    </row>
    <row r="1371" spans="24:34" x14ac:dyDescent="0.25">
      <c r="X1371">
        <v>54.5</v>
      </c>
      <c r="Y1371" s="7">
        <v>52.71090074452033</v>
      </c>
      <c r="Z1371" s="7">
        <v>1.7890992554796696</v>
      </c>
      <c r="AA1371" s="7">
        <v>1.8164040986498335</v>
      </c>
      <c r="AB1371" s="7">
        <v>1.5032361571117871E-2</v>
      </c>
      <c r="AC1371" s="7">
        <v>0.50133190692219964</v>
      </c>
      <c r="AD1371" s="7">
        <v>2.0188420511747844E-4</v>
      </c>
      <c r="AE1371" s="7">
        <v>0.94897780985887181</v>
      </c>
      <c r="AF1371" s="7">
        <v>0.8450871312007715</v>
      </c>
      <c r="AG1371" s="7">
        <v>0.70804795524187458</v>
      </c>
      <c r="AH1371" s="7">
        <v>1.8164040986498344</v>
      </c>
    </row>
    <row r="1372" spans="24:34" x14ac:dyDescent="0.25">
      <c r="X1372">
        <v>54</v>
      </c>
      <c r="Y1372" s="7">
        <v>51.825146378179625</v>
      </c>
      <c r="Z1372" s="7">
        <v>2.1748536218203753</v>
      </c>
      <c r="AA1372" s="7">
        <v>2.2594961951465962</v>
      </c>
      <c r="AB1372" s="7">
        <v>3.7460816932569627E-2</v>
      </c>
      <c r="AC1372" s="7">
        <v>0.61648528531091051</v>
      </c>
      <c r="AD1372" s="7">
        <v>7.7848572857217848E-4</v>
      </c>
      <c r="AE1372" s="7">
        <v>0.94897780985887181</v>
      </c>
      <c r="AF1372" s="7">
        <v>0.8470430704577766</v>
      </c>
      <c r="AG1372" s="7">
        <v>0.78516576931939064</v>
      </c>
      <c r="AH1372" s="7">
        <v>2.2594961951465997</v>
      </c>
    </row>
    <row r="1373" spans="24:34" x14ac:dyDescent="0.25">
      <c r="X1373">
        <v>53.8</v>
      </c>
      <c r="Y1373" s="7">
        <v>50.904233263807036</v>
      </c>
      <c r="Z1373" s="7">
        <v>2.8957667361929609</v>
      </c>
      <c r="AA1373" s="7">
        <v>2.9523302752797207</v>
      </c>
      <c r="AB1373" s="7">
        <v>1.9158946937737668E-2</v>
      </c>
      <c r="AC1373" s="7">
        <v>0.81314154267891525</v>
      </c>
      <c r="AD1373" s="7">
        <v>6.7975388349144738E-4</v>
      </c>
      <c r="AE1373" s="7">
        <v>0.95855995741850497</v>
      </c>
      <c r="AF1373" s="7">
        <v>0.84806908760488453</v>
      </c>
      <c r="AG1373" s="7">
        <v>0.90174361249687551</v>
      </c>
      <c r="AH1373" s="7">
        <v>2.9523302752797216</v>
      </c>
    </row>
    <row r="1374" spans="24:34" x14ac:dyDescent="0.25">
      <c r="X1374">
        <v>53.7</v>
      </c>
      <c r="Y1374" s="7">
        <v>50.82891296718833</v>
      </c>
      <c r="Z1374" s="7">
        <v>2.8710870328116727</v>
      </c>
      <c r="AA1374" s="7">
        <v>2.9297936866469243</v>
      </c>
      <c r="AB1374" s="7">
        <v>2.0037811571106581E-2</v>
      </c>
      <c r="AC1374" s="7">
        <v>0.80657283304924843</v>
      </c>
      <c r="AD1374" s="7">
        <v>7.0012332805791523E-4</v>
      </c>
      <c r="AE1374" s="7">
        <v>0.95855995741850497</v>
      </c>
      <c r="AF1374" s="7">
        <v>0.85034442573270475</v>
      </c>
      <c r="AG1374" s="7">
        <v>0.89809400011872276</v>
      </c>
      <c r="AH1374" s="7">
        <v>2.9297936866469216</v>
      </c>
    </row>
    <row r="1375" spans="24:34" x14ac:dyDescent="0.25">
      <c r="X1375">
        <v>54</v>
      </c>
      <c r="Y1375" s="7">
        <v>50.770486629821818</v>
      </c>
      <c r="Z1375" s="7">
        <v>3.2295133701781822</v>
      </c>
      <c r="AA1375" s="7">
        <v>3.3298965015569095</v>
      </c>
      <c r="AB1375" s="7">
        <v>3.0146021454959628E-2</v>
      </c>
      <c r="AC1375" s="7">
        <v>0.91198102593256725</v>
      </c>
      <c r="AD1375" s="7">
        <v>1.3606350581449153E-3</v>
      </c>
      <c r="AE1375" s="7">
        <v>0.95855995741850497</v>
      </c>
      <c r="AF1375" s="7">
        <v>0.85235183913481016</v>
      </c>
      <c r="AG1375" s="7">
        <v>0.95497697665051973</v>
      </c>
      <c r="AH1375" s="7">
        <v>3.3298965015569117</v>
      </c>
    </row>
    <row r="1376" spans="24:34" x14ac:dyDescent="0.25">
      <c r="X1376">
        <v>54.9</v>
      </c>
      <c r="Y1376" s="7">
        <v>51.382445338153666</v>
      </c>
      <c r="Z1376" s="7">
        <v>3.5175546618463329</v>
      </c>
      <c r="AA1376" s="7">
        <v>3.646572509787056</v>
      </c>
      <c r="AB1376" s="7">
        <v>3.538057932331054E-2</v>
      </c>
      <c r="AC1376" s="7">
        <v>0.99601240188096185</v>
      </c>
      <c r="AD1376" s="7">
        <v>1.9150707791163535E-3</v>
      </c>
      <c r="AE1376" s="7">
        <v>0.95855995741850497</v>
      </c>
      <c r="AF1376" s="7">
        <v>0.85440055341570265</v>
      </c>
      <c r="AG1376" s="7">
        <v>0.9980042093503223</v>
      </c>
      <c r="AH1376" s="7">
        <v>3.6465725097870574</v>
      </c>
    </row>
    <row r="1377" spans="24:34" x14ac:dyDescent="0.25">
      <c r="X1377">
        <v>56</v>
      </c>
      <c r="Y1377" s="7">
        <v>53.306075071280205</v>
      </c>
      <c r="Z1377" s="7">
        <v>2.6939249287197953</v>
      </c>
      <c r="AA1377" s="7">
        <v>2.7429469653068423</v>
      </c>
      <c r="AB1377" s="7">
        <v>1.7872032236526232E-2</v>
      </c>
      <c r="AC1377" s="7">
        <v>0.75596787706120516</v>
      </c>
      <c r="AD1377" s="7">
        <v>5.4734221198619859E-4</v>
      </c>
      <c r="AE1377" s="7">
        <v>0.95855995741850497</v>
      </c>
      <c r="AF1377" s="7">
        <v>0.85535201862982713</v>
      </c>
      <c r="AG1377" s="7">
        <v>0.86946413213036289</v>
      </c>
      <c r="AH1377" s="7">
        <v>2.742946965306841</v>
      </c>
    </row>
    <row r="1378" spans="24:34" x14ac:dyDescent="0.25">
      <c r="X1378">
        <v>57.3</v>
      </c>
      <c r="Y1378" s="7">
        <v>55.024130681176246</v>
      </c>
      <c r="Z1378" s="7">
        <v>2.2758693188237515</v>
      </c>
      <c r="AA1378" s="7">
        <v>2.3171374721512308</v>
      </c>
      <c r="AB1378" s="7">
        <v>1.7809971925905096E-2</v>
      </c>
      <c r="AC1378" s="7">
        <v>0.63863314202671484</v>
      </c>
      <c r="AD1378" s="7">
        <v>3.8923960091777088E-4</v>
      </c>
      <c r="AE1378" s="7">
        <v>0.95855995741850497</v>
      </c>
      <c r="AF1378" s="7">
        <v>0.86361262731897526</v>
      </c>
      <c r="AG1378" s="7">
        <v>0.79914525715086038</v>
      </c>
      <c r="AH1378" s="7">
        <v>2.3171374721512277</v>
      </c>
    </row>
    <row r="1379" spans="24:34" x14ac:dyDescent="0.25">
      <c r="X1379">
        <v>82.6</v>
      </c>
      <c r="Y1379" s="7">
        <v>80.912826506353028</v>
      </c>
      <c r="Z1379" s="7">
        <v>1.6871734936469664</v>
      </c>
      <c r="AA1379" s="7">
        <v>1.7059141116682355</v>
      </c>
      <c r="AB1379" s="7">
        <v>1.0985675007369598E-2</v>
      </c>
      <c r="AC1379" s="7">
        <v>0.47180261597749429</v>
      </c>
      <c r="AD1379" s="7">
        <v>1.301341420414238E-4</v>
      </c>
      <c r="AE1379" s="7">
        <v>0.95855995741850497</v>
      </c>
      <c r="AF1379" s="7">
        <v>0.86379718434158625</v>
      </c>
      <c r="AG1379" s="7">
        <v>0.68687889469505048</v>
      </c>
      <c r="AH1379" s="7">
        <v>1.7059141116682393</v>
      </c>
    </row>
    <row r="1380" spans="24:34" x14ac:dyDescent="0.25">
      <c r="X1380">
        <v>82.4</v>
      </c>
      <c r="Y1380" s="7">
        <v>81.231572369370681</v>
      </c>
      <c r="Z1380" s="7">
        <v>1.1684276306293242</v>
      </c>
      <c r="AA1380" s="7">
        <v>1.1746390483408931</v>
      </c>
      <c r="AB1380" s="7">
        <v>5.2879373628310026E-3</v>
      </c>
      <c r="AC1380" s="7">
        <v>0.32580295423837996</v>
      </c>
      <c r="AD1380" s="7">
        <v>2.9699241141964634E-5</v>
      </c>
      <c r="AE1380" s="7">
        <v>0.95855995741850497</v>
      </c>
      <c r="AF1380" s="7">
        <v>0.86659492201784094</v>
      </c>
      <c r="AG1380" s="7">
        <v>0.57079151556271401</v>
      </c>
      <c r="AH1380" s="7">
        <v>1.1746390483408862</v>
      </c>
    </row>
    <row r="1381" spans="24:34" x14ac:dyDescent="0.25">
      <c r="X1381">
        <v>82</v>
      </c>
      <c r="Y1381" s="7">
        <v>81.813803006114128</v>
      </c>
      <c r="Z1381" s="7">
        <v>0.18619699388587208</v>
      </c>
      <c r="AA1381" s="7">
        <v>0.18709523330460343</v>
      </c>
      <c r="AB1381" s="7">
        <v>4.8009743640679056E-3</v>
      </c>
      <c r="AC1381" s="7">
        <v>5.190624183340975E-2</v>
      </c>
      <c r="AD1381" s="7">
        <v>6.8407704193167926E-7</v>
      </c>
      <c r="AE1381" s="7">
        <v>0.95855995741850497</v>
      </c>
      <c r="AF1381" s="7">
        <v>0.86757336283853048</v>
      </c>
      <c r="AG1381" s="7">
        <v>0.2278294138898877</v>
      </c>
      <c r="AH1381" s="7">
        <v>0.18709523330460678</v>
      </c>
    </row>
    <row r="1382" spans="24:34" x14ac:dyDescent="0.25">
      <c r="X1382">
        <v>82.1</v>
      </c>
      <c r="Y1382" s="7">
        <v>81.667900500040588</v>
      </c>
      <c r="Z1382" s="7">
        <v>0.43209949995940633</v>
      </c>
      <c r="AA1382" s="7">
        <v>0.43465844420809674</v>
      </c>
      <c r="AB1382" s="7">
        <v>5.8872530438378286E-3</v>
      </c>
      <c r="AC1382" s="7">
        <v>0.12052241745549795</v>
      </c>
      <c r="AD1382" s="7">
        <v>4.5275069729739953E-6</v>
      </c>
      <c r="AE1382" s="7">
        <v>0.95855995741850497</v>
      </c>
      <c r="AF1382" s="7">
        <v>0.86780683864311525</v>
      </c>
      <c r="AG1382" s="7">
        <v>0.34716338726239254</v>
      </c>
      <c r="AH1382" s="7">
        <v>0.43465844420810029</v>
      </c>
    </row>
    <row r="1383" spans="24:34" x14ac:dyDescent="0.25">
      <c r="X1383">
        <v>81.900000000000006</v>
      </c>
      <c r="Y1383" s="7">
        <v>79.140088243390323</v>
      </c>
      <c r="Z1383" s="7">
        <v>2.7599117566096822</v>
      </c>
      <c r="AA1383" s="7">
        <v>2.7726729100163965</v>
      </c>
      <c r="AB1383" s="7">
        <v>4.6024734329864082E-3</v>
      </c>
      <c r="AC1383" s="7">
        <v>0.76930545088321212</v>
      </c>
      <c r="AD1383" s="7">
        <v>1.4402528767084712E-4</v>
      </c>
      <c r="AE1383" s="7">
        <v>0.95855995741850497</v>
      </c>
      <c r="AF1383" s="7">
        <v>0.86860125871961114</v>
      </c>
      <c r="AG1383" s="7">
        <v>0.877100593366127</v>
      </c>
      <c r="AH1383" s="7">
        <v>2.7726729100163938</v>
      </c>
    </row>
    <row r="1384" spans="24:34" x14ac:dyDescent="0.25">
      <c r="X1384">
        <v>81.599999999999994</v>
      </c>
      <c r="Y1384" s="7">
        <v>81.126833100361651</v>
      </c>
      <c r="Z1384" s="7">
        <v>0.47316689963834335</v>
      </c>
      <c r="AA1384" s="7">
        <v>0.47591015359539313</v>
      </c>
      <c r="AB1384" s="7">
        <v>5.7642265800143221E-3</v>
      </c>
      <c r="AC1384" s="7">
        <v>0.13196888733796364</v>
      </c>
      <c r="AD1384" s="7">
        <v>5.3142400434736841E-6</v>
      </c>
      <c r="AE1384" s="7">
        <v>0.98537673313779217</v>
      </c>
      <c r="AF1384" s="7">
        <v>0.87055480533020912</v>
      </c>
      <c r="AG1384" s="7">
        <v>0.36327522257644224</v>
      </c>
      <c r="AH1384" s="7">
        <v>0.47591015359539662</v>
      </c>
    </row>
    <row r="1385" spans="24:34" x14ac:dyDescent="0.25">
      <c r="X1385">
        <v>81.3</v>
      </c>
      <c r="Y1385" s="7">
        <v>82.112855579865965</v>
      </c>
      <c r="Z1385" s="7">
        <v>-0.81285557986596757</v>
      </c>
      <c r="AA1385" s="7">
        <v>-0.81810001567593815</v>
      </c>
      <c r="AB1385" s="7">
        <v>6.4105069178263113E-3</v>
      </c>
      <c r="AC1385" s="7">
        <v>-0.22678367458949542</v>
      </c>
      <c r="AD1385" s="7">
        <v>1.7464467878664324E-5</v>
      </c>
      <c r="AE1385" s="7">
        <v>0.98537673313779217</v>
      </c>
      <c r="AF1385" s="7">
        <v>0.87368302012386334</v>
      </c>
      <c r="AG1385" s="7">
        <v>0.47621809561323414</v>
      </c>
      <c r="AH1385" s="7">
        <v>-0.81810001567593194</v>
      </c>
    </row>
    <row r="1386" spans="24:34" x14ac:dyDescent="0.25">
      <c r="X1386">
        <v>89</v>
      </c>
      <c r="Y1386" s="7">
        <v>78.395069105087813</v>
      </c>
      <c r="Z1386" s="7">
        <v>10.604930894912187</v>
      </c>
      <c r="AA1386" s="7">
        <v>10.647237208764281</v>
      </c>
      <c r="AB1386" s="7">
        <v>3.9734546176232117E-3</v>
      </c>
      <c r="AC1386" s="7">
        <v>2.9551142632689715</v>
      </c>
      <c r="AD1386" s="7">
        <v>1.8335480656607238E-3</v>
      </c>
      <c r="AE1386" s="7">
        <v>0.99032898964496086</v>
      </c>
      <c r="AF1386" s="7">
        <v>0.87701664460400219</v>
      </c>
      <c r="AG1386" s="7">
        <v>1.719044578615974</v>
      </c>
      <c r="AH1386" s="7">
        <v>10.647237208764281</v>
      </c>
    </row>
    <row r="1387" spans="24:34" x14ac:dyDescent="0.25">
      <c r="X1387">
        <v>88</v>
      </c>
      <c r="Y1387" s="7">
        <v>80.017479460170648</v>
      </c>
      <c r="Z1387" s="7">
        <v>7.9825205398293519</v>
      </c>
      <c r="AA1387" s="7">
        <v>8.021465727808831</v>
      </c>
      <c r="AB1387" s="7">
        <v>4.8551211587764247E-3</v>
      </c>
      <c r="AC1387" s="7">
        <v>2.2253523280455898</v>
      </c>
      <c r="AD1387" s="7">
        <v>1.271621081717751E-3</v>
      </c>
      <c r="AE1387" s="7">
        <v>0.99032898964496086</v>
      </c>
      <c r="AF1387" s="7">
        <v>0.87803915928077025</v>
      </c>
      <c r="AG1387" s="7">
        <v>1.4917614849719072</v>
      </c>
      <c r="AH1387" s="7">
        <v>8.0214657278088364</v>
      </c>
    </row>
    <row r="1388" spans="24:34" x14ac:dyDescent="0.25">
      <c r="X1388">
        <v>81</v>
      </c>
      <c r="Y1388" s="7">
        <v>76.028077109205967</v>
      </c>
      <c r="Z1388" s="7">
        <v>4.9719228907940334</v>
      </c>
      <c r="AA1388" s="7">
        <v>5.0299395627334178</v>
      </c>
      <c r="AB1388" s="7">
        <v>1.1534268198612875E-2</v>
      </c>
      <c r="AC1388" s="7">
        <v>1.3907384680406882</v>
      </c>
      <c r="AD1388" s="7">
        <v>1.1878613775235839E-3</v>
      </c>
      <c r="AE1388" s="7">
        <v>0.99032898964496086</v>
      </c>
      <c r="AF1388" s="7">
        <v>0.87868480100337309</v>
      </c>
      <c r="AG1388" s="7">
        <v>1.1792957508787556</v>
      </c>
      <c r="AH1388" s="7">
        <v>5.0299395627334142</v>
      </c>
    </row>
    <row r="1389" spans="24:34" x14ac:dyDescent="0.25">
      <c r="X1389">
        <v>81</v>
      </c>
      <c r="Y1389" s="7">
        <v>79.171491741437137</v>
      </c>
      <c r="Z1389" s="7">
        <v>1.8285082585628629</v>
      </c>
      <c r="AA1389" s="7">
        <v>1.8362167431762373</v>
      </c>
      <c r="AB1389" s="7">
        <v>4.1980254466243584E-3</v>
      </c>
      <c r="AC1389" s="7">
        <v>0.50957994362288872</v>
      </c>
      <c r="AD1389" s="7">
        <v>5.7616004182753609E-5</v>
      </c>
      <c r="AE1389" s="7">
        <v>0.99032898964496086</v>
      </c>
      <c r="AF1389" s="7">
        <v>0.88099201288439932</v>
      </c>
      <c r="AG1389" s="7">
        <v>0.71384868398203882</v>
      </c>
      <c r="AH1389" s="7">
        <v>1.8362167431762346</v>
      </c>
    </row>
    <row r="1390" spans="24:34" x14ac:dyDescent="0.25">
      <c r="X1390">
        <v>79.400000000000006</v>
      </c>
      <c r="Y1390" s="7">
        <v>78.884436866300547</v>
      </c>
      <c r="Z1390" s="7">
        <v>0.51556313369945883</v>
      </c>
      <c r="AA1390" s="7">
        <v>0.51745710006839829</v>
      </c>
      <c r="AB1390" s="7">
        <v>3.660141814053264E-3</v>
      </c>
      <c r="AC1390" s="7">
        <v>0.14364152071704589</v>
      </c>
      <c r="AD1390" s="7">
        <v>3.989300908524955E-6</v>
      </c>
      <c r="AE1390" s="7">
        <v>1.0003070916314494</v>
      </c>
      <c r="AF1390" s="7">
        <v>0.88190078397058103</v>
      </c>
      <c r="AG1390" s="7">
        <v>0.37900068696117939</v>
      </c>
      <c r="AH1390" s="7">
        <v>0.51745710006839796</v>
      </c>
    </row>
    <row r="1391" spans="24:34" x14ac:dyDescent="0.25">
      <c r="X1391">
        <v>79.5</v>
      </c>
      <c r="Y1391" s="7">
        <v>77.45855546640891</v>
      </c>
      <c r="Z1391" s="7">
        <v>2.0414445335910898</v>
      </c>
      <c r="AA1391" s="7">
        <v>2.0510478067700575</v>
      </c>
      <c r="AB1391" s="7">
        <v>4.6821303468775489E-3</v>
      </c>
      <c r="AC1391" s="7">
        <v>0.56906067629310308</v>
      </c>
      <c r="AD1391" s="7">
        <v>8.0176159429250197E-5</v>
      </c>
      <c r="AE1391" s="7">
        <v>1.0003070916314494</v>
      </c>
      <c r="AF1391" s="7">
        <v>0.88200288827535933</v>
      </c>
      <c r="AG1391" s="7">
        <v>0.75436110470589823</v>
      </c>
      <c r="AH1391" s="7">
        <v>2.0510478067700646</v>
      </c>
    </row>
    <row r="1392" spans="24:34" x14ac:dyDescent="0.25">
      <c r="X1392">
        <v>79.400000000000006</v>
      </c>
      <c r="Y1392" s="7">
        <v>78.366746155889118</v>
      </c>
      <c r="Z1392" s="7">
        <v>1.0332538441108881</v>
      </c>
      <c r="AA1392" s="7">
        <v>1.0354413664826012</v>
      </c>
      <c r="AB1392" s="7">
        <v>2.1126472657214692E-3</v>
      </c>
      <c r="AC1392" s="7">
        <v>0.2876525062451023</v>
      </c>
      <c r="AD1392" s="7">
        <v>9.2199421717802073E-6</v>
      </c>
      <c r="AE1392" s="7">
        <v>1.0003070916314494</v>
      </c>
      <c r="AF1392" s="7">
        <v>0.88288612550649093</v>
      </c>
      <c r="AG1392" s="7">
        <v>0.53633245869059831</v>
      </c>
      <c r="AH1392" s="7">
        <v>1.0354413664826023</v>
      </c>
    </row>
    <row r="1393" spans="24:34" x14ac:dyDescent="0.25">
      <c r="X1393">
        <v>79.099999999999994</v>
      </c>
      <c r="Y1393" s="7">
        <v>78.157444219114907</v>
      </c>
      <c r="Z1393" s="7">
        <v>0.94255578088508685</v>
      </c>
      <c r="AA1393" s="7">
        <v>0.94503463680173638</v>
      </c>
      <c r="AB1393" s="7">
        <v>2.6230318129206085E-3</v>
      </c>
      <c r="AC1393" s="7">
        <v>0.26246976693272051</v>
      </c>
      <c r="AD1393" s="7">
        <v>9.5356256468246847E-6</v>
      </c>
      <c r="AE1393" s="7">
        <v>1.0003070916314494</v>
      </c>
      <c r="AF1393" s="7">
        <v>0.88352304698801554</v>
      </c>
      <c r="AG1393" s="7">
        <v>0.51231803299583401</v>
      </c>
      <c r="AH1393" s="7">
        <v>0.94503463680172961</v>
      </c>
    </row>
    <row r="1394" spans="24:34" x14ac:dyDescent="0.25">
      <c r="X1394">
        <v>74.7</v>
      </c>
      <c r="Y1394" s="7">
        <v>72.354223253739448</v>
      </c>
      <c r="Z1394" s="7">
        <v>2.3457767462605545</v>
      </c>
      <c r="AA1394" s="7">
        <v>2.3690439489406714</v>
      </c>
      <c r="AB1394" s="7">
        <v>9.8213469997128974E-3</v>
      </c>
      <c r="AC1394" s="7">
        <v>0.65558919763902723</v>
      </c>
      <c r="AD1394" s="7">
        <v>2.2437138725198534E-4</v>
      </c>
      <c r="AE1394" s="7">
        <v>1.0003070916314494</v>
      </c>
      <c r="AF1394" s="7">
        <v>0.88395669754727768</v>
      </c>
      <c r="AG1394" s="7">
        <v>0.80968462850607903</v>
      </c>
      <c r="AH1394" s="7">
        <v>2.3690439489406709</v>
      </c>
    </row>
    <row r="1395" spans="24:34" x14ac:dyDescent="0.25">
      <c r="X1395">
        <v>74.599999999999994</v>
      </c>
      <c r="Y1395" s="7">
        <v>72.099962075641386</v>
      </c>
      <c r="Z1395" s="7">
        <v>2.5000379243586082</v>
      </c>
      <c r="AA1395" s="7">
        <v>2.5241641311240812</v>
      </c>
      <c r="AB1395" s="7">
        <v>9.5580974580801586E-3</v>
      </c>
      <c r="AC1395" s="7">
        <v>0.69860869344198684</v>
      </c>
      <c r="AD1395" s="7">
        <v>2.4788875090555576E-4</v>
      </c>
      <c r="AE1395" s="7">
        <v>1.0129215482717411</v>
      </c>
      <c r="AF1395" s="7">
        <v>0.88743415250894597</v>
      </c>
      <c r="AG1395" s="7">
        <v>0.83582814827091512</v>
      </c>
      <c r="AH1395" s="7">
        <v>2.5241641311240821</v>
      </c>
    </row>
    <row r="1396" spans="24:34" x14ac:dyDescent="0.25">
      <c r="X1396">
        <v>74.5</v>
      </c>
      <c r="Y1396" s="7">
        <v>71.805169093982698</v>
      </c>
      <c r="Z1396" s="7">
        <v>2.6948309060173017</v>
      </c>
      <c r="AA1396" s="7">
        <v>2.7211580308006944</v>
      </c>
      <c r="AB1396" s="7">
        <v>9.6749709077545449E-3</v>
      </c>
      <c r="AC1396" s="7">
        <v>0.75308592975054367</v>
      </c>
      <c r="AD1396" s="7">
        <v>2.9161333425343523E-4</v>
      </c>
      <c r="AE1396" s="7">
        <v>1.0129215482717411</v>
      </c>
      <c r="AF1396" s="7">
        <v>0.89270841694194558</v>
      </c>
      <c r="AG1396" s="7">
        <v>0.86780523722235259</v>
      </c>
      <c r="AH1396" s="7">
        <v>2.7211580308007011</v>
      </c>
    </row>
    <row r="1397" spans="24:34" x14ac:dyDescent="0.25">
      <c r="X1397">
        <v>74.5</v>
      </c>
      <c r="Y1397" s="7">
        <v>71.053487321894949</v>
      </c>
      <c r="Z1397" s="7">
        <v>3.4465126781050515</v>
      </c>
      <c r="AA1397" s="7">
        <v>3.4845452426157948</v>
      </c>
      <c r="AB1397" s="7">
        <v>1.0914642187912514E-2</v>
      </c>
      <c r="AC1397" s="7">
        <v>0.96375109791769231</v>
      </c>
      <c r="AD1397" s="7">
        <v>5.3945087375257845E-4</v>
      </c>
      <c r="AE1397" s="7">
        <v>1.0129215482717411</v>
      </c>
      <c r="AF1397" s="7">
        <v>0.89450409813942988</v>
      </c>
      <c r="AG1397" s="7">
        <v>0.98170825499111103</v>
      </c>
      <c r="AH1397" s="7">
        <v>3.4845452426157957</v>
      </c>
    </row>
    <row r="1398" spans="24:34" x14ac:dyDescent="0.25">
      <c r="X1398">
        <v>74.5</v>
      </c>
      <c r="Y1398" s="7">
        <v>71.677074131128194</v>
      </c>
      <c r="Z1398" s="7">
        <v>2.8229258688718062</v>
      </c>
      <c r="AA1398" s="7">
        <v>2.8491808703609678</v>
      </c>
      <c r="AB1398" s="7">
        <v>9.2149297232368196E-3</v>
      </c>
      <c r="AC1398" s="7">
        <v>0.78869963246884911</v>
      </c>
      <c r="AD1398" s="7">
        <v>3.0449646115133502E-4</v>
      </c>
      <c r="AE1398" s="7">
        <v>1.0205681915260707</v>
      </c>
      <c r="AF1398" s="7">
        <v>0.8953963322681987</v>
      </c>
      <c r="AG1398" s="7">
        <v>0.88808762657118978</v>
      </c>
      <c r="AH1398" s="7">
        <v>2.8491808703609731</v>
      </c>
    </row>
    <row r="1399" spans="24:34" x14ac:dyDescent="0.25">
      <c r="X1399">
        <v>71.8</v>
      </c>
      <c r="Y1399" s="7">
        <v>70.731621097403121</v>
      </c>
      <c r="Z1399" s="7">
        <v>1.0683789025968764</v>
      </c>
      <c r="AA1399" s="7">
        <v>1.0784669572358041</v>
      </c>
      <c r="AB1399" s="7">
        <v>9.3540692844126215E-3</v>
      </c>
      <c r="AC1399" s="7">
        <v>0.29851624165759549</v>
      </c>
      <c r="AD1399" s="7">
        <v>4.4285795661037721E-5</v>
      </c>
      <c r="AE1399" s="7">
        <v>1.0205681915260707</v>
      </c>
      <c r="AF1399" s="7">
        <v>0.8958333057041773</v>
      </c>
      <c r="AG1399" s="7">
        <v>0.54636639872671111</v>
      </c>
      <c r="AH1399" s="7">
        <v>1.0784669572358099</v>
      </c>
    </row>
    <row r="1400" spans="24:34" x14ac:dyDescent="0.25">
      <c r="X1400">
        <v>72.3</v>
      </c>
      <c r="Y1400" s="7">
        <v>70.787547509405428</v>
      </c>
      <c r="Z1400" s="7">
        <v>1.5124524905945691</v>
      </c>
      <c r="AA1400" s="7">
        <v>1.5265952354268961</v>
      </c>
      <c r="AB1400" s="7">
        <v>9.264240123459588E-3</v>
      </c>
      <c r="AC1400" s="7">
        <v>0.42257588898206638</v>
      </c>
      <c r="AD1400" s="7">
        <v>8.7883590331812959E-5</v>
      </c>
      <c r="AE1400" s="7">
        <v>1.0205681915260707</v>
      </c>
      <c r="AF1400" s="7">
        <v>0.89648691165023042</v>
      </c>
      <c r="AG1400" s="7">
        <v>0.65005837351892204</v>
      </c>
      <c r="AH1400" s="7">
        <v>1.5265952354268932</v>
      </c>
    </row>
    <row r="1401" spans="24:34" x14ac:dyDescent="0.25">
      <c r="X1401">
        <v>73.7</v>
      </c>
      <c r="Y1401" s="7">
        <v>71.059989407386155</v>
      </c>
      <c r="Z1401" s="7">
        <v>2.640010592613848</v>
      </c>
      <c r="AA1401" s="7">
        <v>2.6636957832482722</v>
      </c>
      <c r="AB1401" s="7">
        <v>8.8918527346025754E-3</v>
      </c>
      <c r="AC1401" s="7">
        <v>0.73747455089315905</v>
      </c>
      <c r="AD1401" s="7">
        <v>2.568098577977091E-4</v>
      </c>
      <c r="AE1401" s="7">
        <v>1.0205681915260707</v>
      </c>
      <c r="AF1401" s="7">
        <v>0.89824462701327668</v>
      </c>
      <c r="AG1401" s="7">
        <v>0.85876338469520175</v>
      </c>
      <c r="AH1401" s="7">
        <v>2.6636957832482735</v>
      </c>
    </row>
    <row r="1402" spans="24:34" x14ac:dyDescent="0.25">
      <c r="X1402">
        <v>73.8</v>
      </c>
      <c r="Y1402" s="7">
        <v>70.976641733798445</v>
      </c>
      <c r="Z1402" s="7">
        <v>2.8233582662015522</v>
      </c>
      <c r="AA1402" s="7">
        <v>2.8478690063449079</v>
      </c>
      <c r="AB1402" s="7">
        <v>8.6066950722612848E-3</v>
      </c>
      <c r="AC1402" s="7">
        <v>0.78857842661573063</v>
      </c>
      <c r="AD1402" s="7">
        <v>2.8413623237230428E-4</v>
      </c>
      <c r="AE1402" s="7">
        <v>1.0308575175648222</v>
      </c>
      <c r="AF1402" s="7">
        <v>0.90006981168187461</v>
      </c>
      <c r="AG1402" s="7">
        <v>0.88801938414413606</v>
      </c>
      <c r="AH1402" s="7">
        <v>2.8478690063449066</v>
      </c>
    </row>
    <row r="1403" spans="24:34" x14ac:dyDescent="0.25">
      <c r="X1403">
        <v>74.2</v>
      </c>
      <c r="Y1403" s="7">
        <v>70.845108743439653</v>
      </c>
      <c r="Z1403" s="7">
        <v>3.3548912565603501</v>
      </c>
      <c r="AA1403" s="7">
        <v>3.383662331043098</v>
      </c>
      <c r="AB1403" s="7">
        <v>8.5029390252080138E-3</v>
      </c>
      <c r="AC1403" s="7">
        <v>0.93698928377531432</v>
      </c>
      <c r="AD1403" s="7">
        <v>3.9627190299882243E-4</v>
      </c>
      <c r="AE1403" s="7">
        <v>1.0308575175648222</v>
      </c>
      <c r="AF1403" s="7">
        <v>0.90197539239753188</v>
      </c>
      <c r="AG1403" s="7">
        <v>0.96798206789966634</v>
      </c>
      <c r="AH1403" s="7">
        <v>3.3836623310431029</v>
      </c>
    </row>
    <row r="1404" spans="24:34" x14ac:dyDescent="0.25">
      <c r="X1404">
        <v>69.099999999999994</v>
      </c>
      <c r="Y1404" s="7">
        <v>69.622821633101836</v>
      </c>
      <c r="Z1404" s="7">
        <v>-0.5228216331018416</v>
      </c>
      <c r="AA1404" s="7">
        <v>-0.52818933867582984</v>
      </c>
      <c r="AB1404" s="7">
        <v>1.0162464822639031E-2</v>
      </c>
      <c r="AC1404" s="7">
        <v>-0.14614147349613868</v>
      </c>
      <c r="AD1404" s="7">
        <v>1.1540602952138325E-5</v>
      </c>
      <c r="AE1404" s="7">
        <v>1.0308575175648222</v>
      </c>
      <c r="AF1404" s="7">
        <v>0.90833650658748943</v>
      </c>
      <c r="AG1404" s="7">
        <v>0.3822845451965573</v>
      </c>
      <c r="AH1404" s="7">
        <v>-0.52818933867582774</v>
      </c>
    </row>
    <row r="1405" spans="24:34" x14ac:dyDescent="0.25">
      <c r="X1405">
        <v>73.900000000000006</v>
      </c>
      <c r="Y1405" s="7">
        <v>70.762904041100171</v>
      </c>
      <c r="Z1405" s="7">
        <v>3.1370959588998346</v>
      </c>
      <c r="AA1405" s="7">
        <v>3.1822525394523637</v>
      </c>
      <c r="AB1405" s="7">
        <v>1.419013104481516E-2</v>
      </c>
      <c r="AC1405" s="7">
        <v>0.87868480100337309</v>
      </c>
      <c r="AD1405" s="7">
        <v>5.8493266150354706E-4</v>
      </c>
      <c r="AE1405" s="7">
        <v>1.0386467129748296</v>
      </c>
      <c r="AF1405" s="7">
        <v>0.90925492924220941</v>
      </c>
      <c r="AG1405" s="7">
        <v>0.93738188642803055</v>
      </c>
      <c r="AH1405" s="7">
        <v>3.1822525394523593</v>
      </c>
    </row>
    <row r="1406" spans="24:34" x14ac:dyDescent="0.25">
      <c r="X1406">
        <v>71.400000000000006</v>
      </c>
      <c r="Y1406" s="7">
        <v>72.155734438579202</v>
      </c>
      <c r="Z1406" s="7">
        <v>-0.75573443857919642</v>
      </c>
      <c r="AA1406" s="7">
        <v>-0.75713178139911008</v>
      </c>
      <c r="AB1406" s="7">
        <v>1.8455741183356885E-3</v>
      </c>
      <c r="AC1406" s="7">
        <v>-0.2103643955081671</v>
      </c>
      <c r="AD1406" s="7">
        <v>4.3065017380080048E-6</v>
      </c>
      <c r="AE1406" s="7">
        <v>1.0386467129748296</v>
      </c>
      <c r="AF1406" s="7">
        <v>0.91064202130283523</v>
      </c>
      <c r="AG1406" s="7">
        <v>0.45865498526470538</v>
      </c>
      <c r="AH1406" s="7">
        <v>-0.75713178139911597</v>
      </c>
    </row>
    <row r="1407" spans="24:34" x14ac:dyDescent="0.25">
      <c r="X1407">
        <v>71.2</v>
      </c>
      <c r="Y1407" s="7">
        <v>72.136068805805934</v>
      </c>
      <c r="Z1407" s="7">
        <v>-0.93606880580593099</v>
      </c>
      <c r="AA1407" s="7">
        <v>-0.93767784189773806</v>
      </c>
      <c r="AB1407" s="7">
        <v>1.715979646646566E-3</v>
      </c>
      <c r="AC1407" s="7">
        <v>-0.26054491697731719</v>
      </c>
      <c r="AD1407" s="7">
        <v>6.1414316346771727E-6</v>
      </c>
      <c r="AE1407" s="7">
        <v>1.0386467129748296</v>
      </c>
      <c r="AF1407" s="7">
        <v>0.91128408123744653</v>
      </c>
      <c r="AG1407" s="7">
        <v>0.51043600674062672</v>
      </c>
      <c r="AH1407" s="7">
        <v>-0.93767784189773906</v>
      </c>
    </row>
    <row r="1408" spans="24:34" x14ac:dyDescent="0.25">
      <c r="X1408">
        <v>71.3</v>
      </c>
      <c r="Y1408" s="7">
        <v>71.879053321195812</v>
      </c>
      <c r="Z1408" s="7">
        <v>-0.57905332119581487</v>
      </c>
      <c r="AA1408" s="7">
        <v>-0.57996169862080649</v>
      </c>
      <c r="AB1408" s="7">
        <v>1.5662714057656478E-3</v>
      </c>
      <c r="AC1408" s="7">
        <v>-0.16116132406562719</v>
      </c>
      <c r="AD1408" s="7">
        <v>2.1444495243424176E-6</v>
      </c>
      <c r="AE1408" s="7">
        <v>1.0464994400123697</v>
      </c>
      <c r="AF1408" s="7">
        <v>0.91198102593256725</v>
      </c>
      <c r="AG1408" s="7">
        <v>0.40144903047040381</v>
      </c>
      <c r="AH1408" s="7">
        <v>-0.57996169862080393</v>
      </c>
    </row>
    <row r="1409" spans="24:34" x14ac:dyDescent="0.25">
      <c r="X1409">
        <v>76</v>
      </c>
      <c r="Y1409" s="7">
        <v>71.715551261781954</v>
      </c>
      <c r="Z1409" s="7">
        <v>4.2844487382180461</v>
      </c>
      <c r="AA1409" s="7">
        <v>4.2913862883166445</v>
      </c>
      <c r="AB1409" s="7">
        <v>1.6166221431727491E-3</v>
      </c>
      <c r="AC1409" s="7">
        <v>1.1924719494232385</v>
      </c>
      <c r="AD1409" s="7">
        <v>1.2118641110018983E-4</v>
      </c>
      <c r="AE1409" s="7">
        <v>1.0491313979639725</v>
      </c>
      <c r="AF1409" s="7">
        <v>0.91649214905815424</v>
      </c>
      <c r="AG1409" s="7">
        <v>1.092003639839739</v>
      </c>
      <c r="AH1409" s="7">
        <v>4.2913862883166463</v>
      </c>
    </row>
    <row r="1410" spans="24:34" x14ac:dyDescent="0.25">
      <c r="X1410">
        <v>73</v>
      </c>
      <c r="Y1410" s="7">
        <v>73.933057337045113</v>
      </c>
      <c r="Z1410" s="7">
        <v>-0.9330573370451134</v>
      </c>
      <c r="AA1410" s="7">
        <v>-0.93573124957184461</v>
      </c>
      <c r="AB1410" s="7">
        <v>2.8575646351032369E-3</v>
      </c>
      <c r="AC1410" s="7">
        <v>-0.25985532721758181</v>
      </c>
      <c r="AD1410" s="7">
        <v>1.0184706351031513E-5</v>
      </c>
      <c r="AE1410" s="7">
        <v>1.0491313979639725</v>
      </c>
      <c r="AF1410" s="7">
        <v>0.91757143899228155</v>
      </c>
      <c r="AG1410" s="7">
        <v>0.50976006828466058</v>
      </c>
      <c r="AH1410" s="7">
        <v>-0.93573124957185083</v>
      </c>
    </row>
    <row r="1411" spans="24:34" x14ac:dyDescent="0.25">
      <c r="X1411">
        <v>70</v>
      </c>
      <c r="Y1411" s="7">
        <v>70.861943815202977</v>
      </c>
      <c r="Z1411" s="7">
        <v>-0.86194381520297725</v>
      </c>
      <c r="AA1411" s="7">
        <v>-0.86335125810134627</v>
      </c>
      <c r="AB1411" s="7">
        <v>1.630208892570496E-3</v>
      </c>
      <c r="AC1411" s="7">
        <v>-0.23990269888066798</v>
      </c>
      <c r="AD1411" s="7">
        <v>4.946163779866459E-6</v>
      </c>
      <c r="AE1411" s="7">
        <v>1.0491313979639725</v>
      </c>
      <c r="AF1411" s="7">
        <v>0.92007127306490888</v>
      </c>
      <c r="AG1411" s="7">
        <v>0.48979863095017728</v>
      </c>
      <c r="AH1411" s="7">
        <v>-0.86335125810134594</v>
      </c>
    </row>
    <row r="1412" spans="24:34" x14ac:dyDescent="0.25">
      <c r="X1412">
        <v>69.8</v>
      </c>
      <c r="Y1412" s="7">
        <v>70.293406379686402</v>
      </c>
      <c r="Z1412" s="7">
        <v>-0.49340637968640522</v>
      </c>
      <c r="AA1412" s="7">
        <v>-0.49417980367951486</v>
      </c>
      <c r="AB1412" s="7">
        <v>1.5650659686067474E-3</v>
      </c>
      <c r="AC1412" s="7">
        <v>-0.13732410218517035</v>
      </c>
      <c r="AD1412" s="7">
        <v>1.5557965916202966E-6</v>
      </c>
      <c r="AE1412" s="7">
        <v>1.0491313979639725</v>
      </c>
      <c r="AF1412" s="7">
        <v>0.92650961208380045</v>
      </c>
      <c r="AG1412" s="7">
        <v>0.37057266788737991</v>
      </c>
      <c r="AH1412" s="7">
        <v>-0.4941798036795168</v>
      </c>
    </row>
    <row r="1413" spans="24:34" x14ac:dyDescent="0.25">
      <c r="X1413">
        <v>69.5</v>
      </c>
      <c r="Y1413" s="7">
        <v>73.065105434612576</v>
      </c>
      <c r="Z1413" s="7">
        <v>-3.5651054346125761</v>
      </c>
      <c r="AA1413" s="7">
        <v>-3.5741667443360399</v>
      </c>
      <c r="AB1413" s="7">
        <v>2.5352229964701791E-3</v>
      </c>
      <c r="AC1413" s="7">
        <v>-0.99271706076910748</v>
      </c>
      <c r="AD1413" s="7">
        <v>1.3183052069981005E-4</v>
      </c>
      <c r="AE1413" s="7">
        <v>1.0491313979639725</v>
      </c>
      <c r="AF1413" s="7">
        <v>0.93150301889335529</v>
      </c>
      <c r="AG1413" s="7">
        <v>0.99635187598012154</v>
      </c>
      <c r="AH1413" s="7">
        <v>-3.5741667443360354</v>
      </c>
    </row>
    <row r="1414" spans="24:34" x14ac:dyDescent="0.25">
      <c r="X1414">
        <v>69.3</v>
      </c>
      <c r="Y1414" s="7">
        <v>69.63325874571612</v>
      </c>
      <c r="Z1414" s="7">
        <v>-0.33325874571612246</v>
      </c>
      <c r="AA1414" s="7">
        <v>-0.3338721372100224</v>
      </c>
      <c r="AB1414" s="7">
        <v>1.8372048024916992E-3</v>
      </c>
      <c r="AC1414" s="7">
        <v>-9.2764702919865605E-2</v>
      </c>
      <c r="AD1414" s="7">
        <v>8.3361996813019316E-7</v>
      </c>
      <c r="AE1414" s="7">
        <v>1.0491313979639725</v>
      </c>
      <c r="AF1414" s="7">
        <v>0.93606538719705012</v>
      </c>
      <c r="AG1414" s="7">
        <v>0.30457298455356413</v>
      </c>
      <c r="AH1414" s="7">
        <v>-0.3338721372100229</v>
      </c>
    </row>
    <row r="1415" spans="24:34" x14ac:dyDescent="0.25">
      <c r="X1415">
        <v>68.900000000000006</v>
      </c>
      <c r="Y1415" s="7">
        <v>72.525195459026691</v>
      </c>
      <c r="Z1415" s="7">
        <v>-3.6251954590266848</v>
      </c>
      <c r="AA1415" s="7">
        <v>-3.6351293394309607</v>
      </c>
      <c r="AB1415" s="7">
        <v>2.7327446912331294E-3</v>
      </c>
      <c r="AC1415" s="7">
        <v>-1.0095493171189773</v>
      </c>
      <c r="AD1415" s="7">
        <v>1.4699040198080238E-4</v>
      </c>
      <c r="AE1415" s="7">
        <v>1.0491313979639725</v>
      </c>
      <c r="AF1415" s="7">
        <v>0.93698928377531432</v>
      </c>
      <c r="AG1415" s="7">
        <v>1.0047633139794552</v>
      </c>
      <c r="AH1415" s="7">
        <v>-3.6351293394309603</v>
      </c>
    </row>
    <row r="1416" spans="24:34" x14ac:dyDescent="0.25">
      <c r="X1416">
        <v>58.4</v>
      </c>
      <c r="Y1416" s="7">
        <v>62.375027906569599</v>
      </c>
      <c r="Z1416" s="7">
        <v>-3.9750279065696006</v>
      </c>
      <c r="AA1416" s="7">
        <v>-4.0010852577435898</v>
      </c>
      <c r="AB1416" s="7">
        <v>6.5125708390134426E-3</v>
      </c>
      <c r="AC1416" s="7">
        <v>-1.1090749227915548</v>
      </c>
      <c r="AD1416" s="7">
        <v>4.2438326944762753E-4</v>
      </c>
      <c r="AE1416" s="7">
        <v>1.0491313979639725</v>
      </c>
      <c r="AF1416" s="7">
        <v>0.94834334894462413</v>
      </c>
      <c r="AG1416" s="7">
        <v>1.0531262615620003</v>
      </c>
      <c r="AH1416" s="7">
        <v>-4.001085257743588</v>
      </c>
    </row>
    <row r="1417" spans="24:34" x14ac:dyDescent="0.25">
      <c r="X1417">
        <v>57.6</v>
      </c>
      <c r="Y1417" s="7">
        <v>61.121250604168928</v>
      </c>
      <c r="Z1417" s="7">
        <v>-3.5212506041689267</v>
      </c>
      <c r="AA1417" s="7">
        <v>-3.5471775928914084</v>
      </c>
      <c r="AB1417" s="7">
        <v>7.3091882330455823E-3</v>
      </c>
      <c r="AC1417" s="7">
        <v>-0.98286037232688295</v>
      </c>
      <c r="AD1417" s="7">
        <v>3.7435634098024426E-4</v>
      </c>
      <c r="AE1417" s="7">
        <v>1.0491313979639725</v>
      </c>
      <c r="AF1417" s="7">
        <v>0.94847137068110299</v>
      </c>
      <c r="AG1417" s="7">
        <v>0.99139314720593208</v>
      </c>
      <c r="AH1417" s="7">
        <v>-3.5471775928914115</v>
      </c>
    </row>
    <row r="1418" spans="24:34" x14ac:dyDescent="0.25">
      <c r="X1418">
        <v>56.5</v>
      </c>
      <c r="Y1418" s="7">
        <v>58.534890215652041</v>
      </c>
      <c r="Z1418" s="7">
        <v>-2.034890215652041</v>
      </c>
      <c r="AA1418" s="7">
        <v>-2.054006475304746</v>
      </c>
      <c r="AB1418" s="7">
        <v>9.3068156710028604E-3</v>
      </c>
      <c r="AC1418" s="7">
        <v>-0.56855605332066284</v>
      </c>
      <c r="AD1418" s="7">
        <v>1.5982875327657034E-4</v>
      </c>
      <c r="AE1418" s="7">
        <v>1.0491313979639725</v>
      </c>
      <c r="AF1418" s="7">
        <v>0.95287301557724668</v>
      </c>
      <c r="AG1418" s="7">
        <v>0.75402656008967139</v>
      </c>
      <c r="AH1418" s="7">
        <v>-2.0540064753047487</v>
      </c>
    </row>
    <row r="1419" spans="24:34" x14ac:dyDescent="0.25">
      <c r="X1419">
        <v>55</v>
      </c>
      <c r="Y1419" s="7">
        <v>55.983494587541827</v>
      </c>
      <c r="Z1419" s="7">
        <v>-0.98349458754182706</v>
      </c>
      <c r="AA1419" s="7">
        <v>-0.99166695286950102</v>
      </c>
      <c r="AB1419" s="7">
        <v>8.2410382881307025E-3</v>
      </c>
      <c r="AC1419" s="7">
        <v>-0.27464443227695667</v>
      </c>
      <c r="AD1419" s="7">
        <v>3.2988593232024217E-5</v>
      </c>
      <c r="AE1419" s="7">
        <v>1.0491313979639725</v>
      </c>
      <c r="AF1419" s="7">
        <v>0.95455837478715422</v>
      </c>
      <c r="AG1419" s="7">
        <v>0.52406529390616652</v>
      </c>
      <c r="AH1419" s="7">
        <v>-0.99166695286949846</v>
      </c>
    </row>
    <row r="1420" spans="24:34" x14ac:dyDescent="0.25">
      <c r="X1420">
        <v>53.6</v>
      </c>
      <c r="Y1420" s="7">
        <v>53.341505688857545</v>
      </c>
      <c r="Z1420" s="7">
        <v>0.25849431114245647</v>
      </c>
      <c r="AA1420" s="7">
        <v>0.26072458344414429</v>
      </c>
      <c r="AB1420" s="7">
        <v>8.554131230078206E-3</v>
      </c>
      <c r="AC1420" s="7">
        <v>7.219687133884109E-2</v>
      </c>
      <c r="AD1420" s="7">
        <v>2.366955296277535E-6</v>
      </c>
      <c r="AE1420" s="7">
        <v>1.0491313979639725</v>
      </c>
      <c r="AF1420" s="7">
        <v>0.9556266881572677</v>
      </c>
      <c r="AG1420" s="7">
        <v>0.26869475495223405</v>
      </c>
      <c r="AH1420" s="7">
        <v>0.26072458344414517</v>
      </c>
    </row>
    <row r="1421" spans="24:34" x14ac:dyDescent="0.25">
      <c r="X1421">
        <v>52.6</v>
      </c>
      <c r="Y1421" s="7">
        <v>54.850031384026828</v>
      </c>
      <c r="Z1421" s="7">
        <v>-2.2500313840268262</v>
      </c>
      <c r="AA1421" s="7">
        <v>-2.3248548246081313</v>
      </c>
      <c r="AB1421" s="7">
        <v>3.218413459167991E-2</v>
      </c>
      <c r="AC1421" s="7">
        <v>-0.63605416231155265</v>
      </c>
      <c r="AD1421" s="7">
        <v>7.0808223004603492E-4</v>
      </c>
      <c r="AE1421" s="7">
        <v>1.0491313979639725</v>
      </c>
      <c r="AF1421" s="7">
        <v>0.96060260255749907</v>
      </c>
      <c r="AG1421" s="7">
        <v>0.79753003850109161</v>
      </c>
      <c r="AH1421" s="7">
        <v>-2.3248548246081309</v>
      </c>
    </row>
    <row r="1422" spans="24:34" x14ac:dyDescent="0.25">
      <c r="X1422">
        <v>51.4</v>
      </c>
      <c r="Y1422" s="7">
        <v>45.054189688178752</v>
      </c>
      <c r="Z1422" s="7">
        <v>6.3458103118212463</v>
      </c>
      <c r="AA1422" s="7">
        <v>6.5719851895271972</v>
      </c>
      <c r="AB1422" s="7">
        <v>3.4415001127265268E-2</v>
      </c>
      <c r="AC1422" s="7">
        <v>1.7959478549153238</v>
      </c>
      <c r="AD1422" s="7">
        <v>6.0504980151135845E-3</v>
      </c>
      <c r="AE1422" s="7">
        <v>1.0491313979639725</v>
      </c>
      <c r="AF1422" s="7">
        <v>0.9629451685138174</v>
      </c>
      <c r="AG1422" s="7">
        <v>1.3401297903245506</v>
      </c>
      <c r="AH1422" s="7">
        <v>6.5719851895271955</v>
      </c>
    </row>
    <row r="1423" spans="24:34" x14ac:dyDescent="0.25">
      <c r="X1423">
        <v>50</v>
      </c>
      <c r="Y1423" s="7">
        <v>51.093763266928264</v>
      </c>
      <c r="Z1423" s="7">
        <v>-1.0937632669282635</v>
      </c>
      <c r="AA1423" s="7">
        <v>-1.1454277563424924</v>
      </c>
      <c r="AB1423" s="7">
        <v>4.5104974214350342E-2</v>
      </c>
      <c r="AC1423" s="7">
        <v>-0.31127727088297735</v>
      </c>
      <c r="AD1423" s="7">
        <v>2.4088514977152605E-4</v>
      </c>
      <c r="AE1423" s="7">
        <v>1.0491313979639725</v>
      </c>
      <c r="AF1423" s="7">
        <v>0.96375109791769231</v>
      </c>
      <c r="AG1423" s="7">
        <v>0.55792228032493685</v>
      </c>
      <c r="AH1423" s="7">
        <v>-1.1454277563424928</v>
      </c>
    </row>
    <row r="1424" spans="24:34" x14ac:dyDescent="0.25">
      <c r="X1424">
        <v>47.8</v>
      </c>
      <c r="Y1424" s="7">
        <v>40.620807621889931</v>
      </c>
      <c r="Z1424" s="7">
        <v>7.1791923781100664</v>
      </c>
      <c r="AA1424" s="7">
        <v>7.4163011392172606</v>
      </c>
      <c r="AB1424" s="7">
        <v>3.1971296291269276E-2</v>
      </c>
      <c r="AC1424" s="7">
        <v>2.0292397705253591</v>
      </c>
      <c r="AD1424" s="7">
        <v>7.1578919771174395E-3</v>
      </c>
      <c r="AE1424" s="7">
        <v>1.0491313979639725</v>
      </c>
      <c r="AF1424" s="7">
        <v>0.96603538845071513</v>
      </c>
      <c r="AG1424" s="7">
        <v>1.4245138716507324</v>
      </c>
      <c r="AH1424" s="7">
        <v>7.4163011392172589</v>
      </c>
    </row>
    <row r="1425" spans="24:34" x14ac:dyDescent="0.25">
      <c r="X1425">
        <v>46</v>
      </c>
      <c r="Y1425" s="7">
        <v>46.406064570479721</v>
      </c>
      <c r="Z1425" s="7">
        <v>-0.406064570479721</v>
      </c>
      <c r="AA1425" s="7">
        <v>-0.4336560403509182</v>
      </c>
      <c r="AB1425" s="7">
        <v>6.3625240522120291E-2</v>
      </c>
      <c r="AC1425" s="7">
        <v>-0.11670034529535306</v>
      </c>
      <c r="AD1425" s="7">
        <v>4.8704649209059199E-5</v>
      </c>
      <c r="AE1425" s="7">
        <v>1.0491313979639725</v>
      </c>
      <c r="AF1425" s="7">
        <v>0.97046206439872162</v>
      </c>
      <c r="AG1425" s="7">
        <v>0.34161432243884776</v>
      </c>
      <c r="AH1425" s="7">
        <v>-0.43365604035091848</v>
      </c>
    </row>
    <row r="1426" spans="24:34" x14ac:dyDescent="0.25">
      <c r="X1426">
        <v>45.6</v>
      </c>
      <c r="Y1426" s="7">
        <v>45.21707806144088</v>
      </c>
      <c r="Z1426" s="7">
        <v>0.3829219385591216</v>
      </c>
      <c r="AA1426" s="7">
        <v>0.41043754998270288</v>
      </c>
      <c r="AB1426" s="7">
        <v>6.7039702933468115E-2</v>
      </c>
      <c r="AC1426" s="7">
        <v>0.11025049790518522</v>
      </c>
      <c r="AD1426" s="7">
        <v>4.5970204614602167E-5</v>
      </c>
      <c r="AE1426" s="7">
        <v>1.0950400512086551</v>
      </c>
      <c r="AF1426" s="7">
        <v>0.97420493759427995</v>
      </c>
      <c r="AG1426" s="7">
        <v>0.33203990408561623</v>
      </c>
      <c r="AH1426" s="7">
        <v>0.41043754998270249</v>
      </c>
    </row>
    <row r="1427" spans="24:34" x14ac:dyDescent="0.25">
      <c r="X1427">
        <v>45.9</v>
      </c>
      <c r="Y1427" s="7">
        <v>46.245222343365597</v>
      </c>
      <c r="Z1427" s="7">
        <v>-0.34522234336559876</v>
      </c>
      <c r="AA1427" s="7">
        <v>-0.37466146779954812</v>
      </c>
      <c r="AB1427" s="7">
        <v>7.857526584426347E-2</v>
      </c>
      <c r="AC1427" s="7">
        <v>-0.10001631629427141</v>
      </c>
      <c r="AD1427" s="7">
        <v>4.4896667065626706E-5</v>
      </c>
      <c r="AE1427" s="7">
        <v>1.0950400512086551</v>
      </c>
      <c r="AF1427" s="7">
        <v>0.97780975779653934</v>
      </c>
      <c r="AG1427" s="7">
        <v>0.31625356329102666</v>
      </c>
      <c r="AH1427" s="7">
        <v>-0.3746614677995504</v>
      </c>
    </row>
    <row r="1428" spans="24:34" x14ac:dyDescent="0.25">
      <c r="X1428">
        <v>46.4</v>
      </c>
      <c r="Y1428" s="7">
        <v>36.470134768746007</v>
      </c>
      <c r="Z1428" s="7">
        <v>9.9298652312539915</v>
      </c>
      <c r="AA1428" s="7">
        <v>10.372892599433783</v>
      </c>
      <c r="AB1428" s="7">
        <v>4.2710108480634584E-2</v>
      </c>
      <c r="AC1428" s="7">
        <v>2.8224321438290354</v>
      </c>
      <c r="AD1428" s="7">
        <v>1.8705986629803727E-2</v>
      </c>
      <c r="AE1428" s="7">
        <v>1.0950400512086551</v>
      </c>
      <c r="AF1428" s="7">
        <v>0.97934673810554418</v>
      </c>
      <c r="AG1428" s="7">
        <v>1.6800095665885464</v>
      </c>
      <c r="AH1428" s="7">
        <v>10.372892599433779</v>
      </c>
    </row>
    <row r="1429" spans="24:34" x14ac:dyDescent="0.25">
      <c r="X1429">
        <v>47.1</v>
      </c>
      <c r="Y1429" s="7">
        <v>37.296573529398366</v>
      </c>
      <c r="Z1429" s="7">
        <v>9.8034264706016359</v>
      </c>
      <c r="AA1429" s="7">
        <v>10.222794236304182</v>
      </c>
      <c r="AB1429" s="7">
        <v>4.1022811963997451E-2</v>
      </c>
      <c r="AC1429" s="7">
        <v>2.7840411451629197</v>
      </c>
      <c r="AD1429" s="7">
        <v>1.7450780175236161E-2</v>
      </c>
      <c r="AE1429" s="7">
        <v>1.1033838166983498</v>
      </c>
      <c r="AF1429" s="7">
        <v>0.97990239860732287</v>
      </c>
      <c r="AG1429" s="7">
        <v>1.6685446188708648</v>
      </c>
      <c r="AH1429" s="7">
        <v>10.22279423630418</v>
      </c>
    </row>
    <row r="1430" spans="24:34" x14ac:dyDescent="0.25">
      <c r="X1430">
        <v>48.4</v>
      </c>
      <c r="Y1430" s="7">
        <v>38.999194305547618</v>
      </c>
      <c r="Z1430" s="7">
        <v>9.4008056944523801</v>
      </c>
      <c r="AA1430" s="7">
        <v>9.7648659887768048</v>
      </c>
      <c r="AB1430" s="7">
        <v>3.7282671850577237E-2</v>
      </c>
      <c r="AC1430" s="7">
        <v>2.6645113447166495</v>
      </c>
      <c r="AD1430" s="7">
        <v>1.4470708193987934E-2</v>
      </c>
      <c r="AE1430" s="7">
        <v>1.1033838166983498</v>
      </c>
      <c r="AF1430" s="7">
        <v>0.98179153486517157</v>
      </c>
      <c r="AG1430" s="7">
        <v>1.6323330985790399</v>
      </c>
      <c r="AH1430" s="7">
        <v>9.7648659887768083</v>
      </c>
    </row>
    <row r="1431" spans="24:34" x14ac:dyDescent="0.25">
      <c r="X1431">
        <v>82.3</v>
      </c>
      <c r="Y1431" s="7">
        <v>79.872018593154436</v>
      </c>
      <c r="Z1431" s="7">
        <v>2.4279814068455607</v>
      </c>
      <c r="AA1431" s="7">
        <v>2.4463955720234623</v>
      </c>
      <c r="AB1431" s="7">
        <v>7.5270595599854391E-3</v>
      </c>
      <c r="AC1431" s="7">
        <v>0.67777869156900239</v>
      </c>
      <c r="AD1431" s="7">
        <v>1.8337025929838404E-4</v>
      </c>
      <c r="AE1431" s="7">
        <v>1.1033838166983498</v>
      </c>
      <c r="AF1431" s="7">
        <v>0.98192388012533027</v>
      </c>
      <c r="AG1431" s="7">
        <v>0.8232731573232559</v>
      </c>
      <c r="AH1431" s="7">
        <v>2.4463955720234662</v>
      </c>
    </row>
    <row r="1432" spans="24:34" x14ac:dyDescent="0.25">
      <c r="X1432">
        <v>81.900000000000006</v>
      </c>
      <c r="Y1432" s="7">
        <v>79.821060143241681</v>
      </c>
      <c r="Z1432" s="7">
        <v>2.0789398567583248</v>
      </c>
      <c r="AA1432" s="7">
        <v>2.0947093626142674</v>
      </c>
      <c r="AB1432" s="7">
        <v>7.5282548201615904E-3</v>
      </c>
      <c r="AC1432" s="7">
        <v>0.58034298799662132</v>
      </c>
      <c r="AD1432" s="7">
        <v>1.3445967004529664E-4</v>
      </c>
      <c r="AE1432" s="7">
        <v>1.1118051137279645</v>
      </c>
      <c r="AF1432" s="7">
        <v>0.98452262802109847</v>
      </c>
      <c r="AG1432" s="7">
        <v>0.76180245995705564</v>
      </c>
      <c r="AH1432" s="7">
        <v>2.0947093626142634</v>
      </c>
    </row>
    <row r="1433" spans="24:34" x14ac:dyDescent="0.25">
      <c r="X1433">
        <v>81.7</v>
      </c>
      <c r="Y1433" s="7">
        <v>84.230576095873658</v>
      </c>
      <c r="Z1433" s="7">
        <v>-2.5305760958736556</v>
      </c>
      <c r="AA1433" s="7">
        <v>-2.6217019330165954</v>
      </c>
      <c r="AB1433" s="7">
        <v>3.4758275147656906E-2</v>
      </c>
      <c r="AC1433" s="7">
        <v>-0.71631368705368381</v>
      </c>
      <c r="AD1433" s="7">
        <v>9.724673474591517E-4</v>
      </c>
      <c r="AE1433" s="7">
        <v>1.1118051137279645</v>
      </c>
      <c r="AF1433" s="7">
        <v>0.99136498452954991</v>
      </c>
      <c r="AG1433" s="7">
        <v>0.84635316922292181</v>
      </c>
      <c r="AH1433" s="7">
        <v>-2.6217019330165905</v>
      </c>
    </row>
    <row r="1434" spans="24:34" x14ac:dyDescent="0.25">
      <c r="X1434">
        <v>81.7</v>
      </c>
      <c r="Y1434" s="7">
        <v>84.644245196608949</v>
      </c>
      <c r="Z1434" s="7">
        <v>-2.9442451966089465</v>
      </c>
      <c r="AA1434" s="7">
        <v>-3.0643797677676048</v>
      </c>
      <c r="AB1434" s="7">
        <v>3.9203551864648134E-2</v>
      </c>
      <c r="AC1434" s="7">
        <v>-0.83533402688257419</v>
      </c>
      <c r="AD1434" s="7">
        <v>1.4985138846978095E-3</v>
      </c>
      <c r="AE1434" s="7">
        <v>1.1118051137279645</v>
      </c>
      <c r="AF1434" s="7">
        <v>0.99601240188096185</v>
      </c>
      <c r="AG1434" s="7">
        <v>0.91396609722821454</v>
      </c>
      <c r="AH1434" s="7">
        <v>-3.0643797677676017</v>
      </c>
    </row>
    <row r="1435" spans="24:34" x14ac:dyDescent="0.25">
      <c r="X1435">
        <v>73.8</v>
      </c>
      <c r="Y1435" s="7">
        <v>69.578127404303274</v>
      </c>
      <c r="Z1435" s="7">
        <v>4.2218725956967234</v>
      </c>
      <c r="AA1435" s="7">
        <v>4.2999473212257726</v>
      </c>
      <c r="AB1435" s="7">
        <v>1.8157135354577775E-2</v>
      </c>
      <c r="AC1435" s="7">
        <v>1.1849117905878828</v>
      </c>
      <c r="AD1435" s="7">
        <v>1.3665445164320192E-3</v>
      </c>
      <c r="AE1435" s="7">
        <v>1.1118051137279645</v>
      </c>
      <c r="AF1435" s="7">
        <v>0.99914276860580131</v>
      </c>
      <c r="AG1435" s="7">
        <v>1.0885365361750072</v>
      </c>
      <c r="AH1435" s="7">
        <v>4.2999473212257735</v>
      </c>
    </row>
    <row r="1436" spans="24:34" x14ac:dyDescent="0.25">
      <c r="X1436">
        <v>73.7</v>
      </c>
      <c r="Y1436" s="7">
        <v>69.316987124569096</v>
      </c>
      <c r="Z1436" s="7">
        <v>4.3830128754309072</v>
      </c>
      <c r="AA1436" s="7">
        <v>4.4631879727671873</v>
      </c>
      <c r="AB1436" s="7">
        <v>1.7963638956161924E-2</v>
      </c>
      <c r="AC1436" s="7">
        <v>1.2300162641513999</v>
      </c>
      <c r="AD1436" s="7">
        <v>1.4565817241691504E-3</v>
      </c>
      <c r="AE1436" s="7">
        <v>1.1231576917613038</v>
      </c>
      <c r="AF1436" s="7">
        <v>0.99947571888077891</v>
      </c>
      <c r="AG1436" s="7">
        <v>1.1090609830624283</v>
      </c>
      <c r="AH1436" s="7">
        <v>4.463187972767181</v>
      </c>
    </row>
    <row r="1437" spans="24:34" x14ac:dyDescent="0.25">
      <c r="X1437">
        <v>73.5</v>
      </c>
      <c r="Y1437" s="7">
        <v>68.868605269738453</v>
      </c>
      <c r="Z1437" s="7">
        <v>4.6313947302615475</v>
      </c>
      <c r="AA1437" s="7">
        <v>4.7152706907742186</v>
      </c>
      <c r="AB1437" s="7">
        <v>1.7788153854406408E-2</v>
      </c>
      <c r="AC1437" s="7">
        <v>1.2996041966121459</v>
      </c>
      <c r="AD1437" s="7">
        <v>1.6098830157502187E-3</v>
      </c>
      <c r="AE1437" s="7">
        <v>1.1231576917613038</v>
      </c>
      <c r="AF1437" s="7">
        <v>1.0079057049132947</v>
      </c>
      <c r="AG1437" s="7">
        <v>1.1400018406178762</v>
      </c>
      <c r="AH1437" s="7">
        <v>4.7152706907742123</v>
      </c>
    </row>
    <row r="1438" spans="24:34" x14ac:dyDescent="0.25">
      <c r="X1438">
        <v>73.2</v>
      </c>
      <c r="Y1438" s="7">
        <v>69.33136231584281</v>
      </c>
      <c r="Z1438" s="7">
        <v>3.8686376841571928</v>
      </c>
      <c r="AA1438" s="7">
        <v>3.8772946894377185</v>
      </c>
      <c r="AB1438" s="7">
        <v>2.2327436973274494E-3</v>
      </c>
      <c r="AC1438" s="7">
        <v>1.0770734631356373</v>
      </c>
      <c r="AD1438" s="7">
        <v>1.3663019096635576E-4</v>
      </c>
      <c r="AE1438" s="7">
        <v>1.128888636463274</v>
      </c>
      <c r="AF1438" s="7">
        <v>1.0089352997307846</v>
      </c>
      <c r="AG1438" s="7">
        <v>1.037821498686377</v>
      </c>
      <c r="AH1438" s="7">
        <v>3.8772946894377158</v>
      </c>
    </row>
    <row r="1439" spans="24:34" x14ac:dyDescent="0.25">
      <c r="X1439">
        <v>73</v>
      </c>
      <c r="Y1439" s="7">
        <v>68.910671529104107</v>
      </c>
      <c r="Z1439" s="7">
        <v>4.089328470895893</v>
      </c>
      <c r="AA1439" s="7">
        <v>4.0979634611546203</v>
      </c>
      <c r="AB1439" s="7">
        <v>2.1071418377893196E-3</v>
      </c>
      <c r="AC1439" s="7">
        <v>1.1384446768259304</v>
      </c>
      <c r="AD1439" s="7">
        <v>1.4403900621306394E-4</v>
      </c>
      <c r="AE1439" s="7">
        <v>1.128888636463274</v>
      </c>
      <c r="AF1439" s="7">
        <v>1.0104201275968969</v>
      </c>
      <c r="AG1439" s="7">
        <v>1.0669792298006229</v>
      </c>
      <c r="AH1439" s="7">
        <v>4.0979634611546238</v>
      </c>
    </row>
    <row r="1440" spans="24:34" x14ac:dyDescent="0.25">
      <c r="X1440">
        <v>72.8</v>
      </c>
      <c r="Y1440" s="7">
        <v>69.178641734915928</v>
      </c>
      <c r="Z1440" s="7">
        <v>3.6213582650840692</v>
      </c>
      <c r="AA1440" s="7">
        <v>3.6597831975880695</v>
      </c>
      <c r="AB1440" s="7">
        <v>1.0499237367207811E-2</v>
      </c>
      <c r="AC1440" s="7">
        <v>1.0124307268184907</v>
      </c>
      <c r="AD1440" s="7">
        <v>5.7242508173273971E-4</v>
      </c>
      <c r="AE1440" s="7">
        <v>1.128888636463274</v>
      </c>
      <c r="AF1440" s="7">
        <v>1.0124307268184907</v>
      </c>
      <c r="AG1440" s="7">
        <v>1.006196167165474</v>
      </c>
      <c r="AH1440" s="7">
        <v>3.659783197588065</v>
      </c>
    </row>
    <row r="1441" spans="24:34" x14ac:dyDescent="0.25">
      <c r="X1441">
        <v>72.7</v>
      </c>
      <c r="Y1441" s="7">
        <v>69.026638903897847</v>
      </c>
      <c r="Z1441" s="7">
        <v>3.6733610961021554</v>
      </c>
      <c r="AA1441" s="7">
        <v>3.7106577468074136</v>
      </c>
      <c r="AB1441" s="7">
        <v>1.0051223597042807E-2</v>
      </c>
      <c r="AC1441" s="7">
        <v>1.0267368571468463</v>
      </c>
      <c r="AD1441" s="7">
        <v>5.633404220671608E-4</v>
      </c>
      <c r="AE1441" s="7">
        <v>1.128888636463274</v>
      </c>
      <c r="AF1441" s="7">
        <v>1.0147533608584087</v>
      </c>
      <c r="AG1441" s="7">
        <v>1.0132802461051169</v>
      </c>
      <c r="AH1441" s="7">
        <v>3.7106577468074158</v>
      </c>
    </row>
    <row r="1442" spans="24:34" x14ac:dyDescent="0.25">
      <c r="X1442">
        <v>72.599999999999994</v>
      </c>
      <c r="Y1442" s="7">
        <v>68.4677298097901</v>
      </c>
      <c r="Z1442" s="7">
        <v>4.1322701902098942</v>
      </c>
      <c r="AA1442" s="7">
        <v>4.1411167542687082</v>
      </c>
      <c r="AB1442" s="7">
        <v>2.1362749673014322E-3</v>
      </c>
      <c r="AC1442" s="7">
        <v>1.1504161887007331</v>
      </c>
      <c r="AD1442" s="7">
        <v>1.4912219387003514E-4</v>
      </c>
      <c r="AE1442" s="7">
        <v>1.1404631659072275</v>
      </c>
      <c r="AF1442" s="7">
        <v>1.0150084289163475</v>
      </c>
      <c r="AG1442" s="7">
        <v>1.0725745609050836</v>
      </c>
      <c r="AH1442" s="7">
        <v>4.1411167542687108</v>
      </c>
    </row>
    <row r="1443" spans="24:34" x14ac:dyDescent="0.25">
      <c r="X1443">
        <v>69.599999999999994</v>
      </c>
      <c r="Y1443" s="7">
        <v>69.909094924467624</v>
      </c>
      <c r="Z1443" s="7">
        <v>-0.30909492446762954</v>
      </c>
      <c r="AA1443" s="7">
        <v>-0.30990993572849845</v>
      </c>
      <c r="AB1443" s="7">
        <v>2.6298326284739972E-3</v>
      </c>
      <c r="AC1443" s="7">
        <v>-8.607273015118834E-2</v>
      </c>
      <c r="AD1443" s="7">
        <v>1.0281329833817057E-6</v>
      </c>
      <c r="AE1443" s="7">
        <v>1.1404631659072275</v>
      </c>
      <c r="AF1443" s="7">
        <v>1.0153330976880512</v>
      </c>
      <c r="AG1443" s="7">
        <v>0.29338154364442959</v>
      </c>
      <c r="AH1443" s="7">
        <v>-0.30990993572849662</v>
      </c>
    </row>
    <row r="1444" spans="24:34" x14ac:dyDescent="0.25">
      <c r="X1444">
        <v>69.3</v>
      </c>
      <c r="Y1444" s="7">
        <v>69.730698683398558</v>
      </c>
      <c r="Z1444" s="7">
        <v>-0.43069868339856043</v>
      </c>
      <c r="AA1444" s="7">
        <v>-0.4318414394857939</v>
      </c>
      <c r="AB1444" s="7">
        <v>2.6462399916745939E-3</v>
      </c>
      <c r="AC1444" s="7">
        <v>-0.11993634817590412</v>
      </c>
      <c r="AD1444" s="7">
        <v>2.0087599493805948E-6</v>
      </c>
      <c r="AE1444" s="7">
        <v>1.1404631659072275</v>
      </c>
      <c r="AF1444" s="7">
        <v>1.0156005956745628</v>
      </c>
      <c r="AG1444" s="7">
        <v>0.3463182758329455</v>
      </c>
      <c r="AH1444" s="7">
        <v>-0.43184143948579007</v>
      </c>
    </row>
    <row r="1445" spans="24:34" x14ac:dyDescent="0.25">
      <c r="X1445">
        <v>68.8</v>
      </c>
      <c r="Y1445" s="7">
        <v>69.474758762747797</v>
      </c>
      <c r="Z1445" s="7">
        <v>-0.67475876274779978</v>
      </c>
      <c r="AA1445" s="7">
        <v>-0.67641225405989758</v>
      </c>
      <c r="AB1445" s="7">
        <v>2.4445023019264052E-3</v>
      </c>
      <c r="AC1445" s="7">
        <v>-0.18788057981404235</v>
      </c>
      <c r="AD1445" s="7">
        <v>4.5526426930723002E-6</v>
      </c>
      <c r="AE1445" s="7">
        <v>1.1404631659072275</v>
      </c>
      <c r="AF1445" s="7">
        <v>1.0209155595718671</v>
      </c>
      <c r="AG1445" s="7">
        <v>0.43345193483711936</v>
      </c>
      <c r="AH1445" s="7">
        <v>-0.67641225405990046</v>
      </c>
    </row>
    <row r="1446" spans="24:34" x14ac:dyDescent="0.25">
      <c r="X1446">
        <v>68.099999999999994</v>
      </c>
      <c r="Y1446" s="7">
        <v>69.326340971185473</v>
      </c>
      <c r="Z1446" s="7">
        <v>-1.2263409711854791</v>
      </c>
      <c r="AA1446" s="7">
        <v>-1.2291702619883864</v>
      </c>
      <c r="AB1446" s="7">
        <v>2.3017891747040609E-3</v>
      </c>
      <c r="AC1446" s="7">
        <v>-0.34143932018305734</v>
      </c>
      <c r="AD1446" s="7">
        <v>1.4155975913132942E-5</v>
      </c>
      <c r="AE1446" s="7">
        <v>1.1521925343545227</v>
      </c>
      <c r="AF1446" s="7">
        <v>1.0249468104699595</v>
      </c>
      <c r="AG1446" s="7">
        <v>0.58432809292644605</v>
      </c>
      <c r="AH1446" s="7">
        <v>-1.2291702619883922</v>
      </c>
    </row>
    <row r="1447" spans="24:34" x14ac:dyDescent="0.25">
      <c r="X1447">
        <v>67.3</v>
      </c>
      <c r="Y1447" s="7">
        <v>69.152548350110735</v>
      </c>
      <c r="Z1447" s="7">
        <v>-1.8525483501107374</v>
      </c>
      <c r="AA1447" s="7">
        <v>-1.8566467212295237</v>
      </c>
      <c r="AB1447" s="7">
        <v>2.2074049262690376E-3</v>
      </c>
      <c r="AC1447" s="7">
        <v>-0.51576433211903372</v>
      </c>
      <c r="AD1447" s="7">
        <v>3.0973532567478178E-5</v>
      </c>
      <c r="AE1447" s="7">
        <v>1.1521925343545227</v>
      </c>
      <c r="AF1447" s="7">
        <v>1.0267368571468463</v>
      </c>
      <c r="AG1447" s="7">
        <v>0.71816734269878468</v>
      </c>
      <c r="AH1447" s="7">
        <v>-1.8566467212295206</v>
      </c>
    </row>
    <row r="1448" spans="24:34" x14ac:dyDescent="0.25">
      <c r="X1448">
        <v>66.7</v>
      </c>
      <c r="Y1448" s="7">
        <v>68.998200672827835</v>
      </c>
      <c r="Z1448" s="7">
        <v>-2.2982006728278321</v>
      </c>
      <c r="AA1448" s="7">
        <v>-2.3030818921932621</v>
      </c>
      <c r="AB1448" s="7">
        <v>2.1194293533252804E-3</v>
      </c>
      <c r="AC1448" s="7">
        <v>-0.63980931082964476</v>
      </c>
      <c r="AD1448" s="7">
        <v>4.5760197365588047E-5</v>
      </c>
      <c r="AE1448" s="7">
        <v>1.1521925343545227</v>
      </c>
      <c r="AF1448" s="7">
        <v>1.0295729752900569</v>
      </c>
      <c r="AG1448" s="7">
        <v>0.79988081038967596</v>
      </c>
      <c r="AH1448" s="7">
        <v>-2.3030818921932585</v>
      </c>
    </row>
    <row r="1449" spans="24:34" x14ac:dyDescent="0.25">
      <c r="X1449">
        <v>66.400000000000006</v>
      </c>
      <c r="Y1449" s="7">
        <v>68.360852421942525</v>
      </c>
      <c r="Z1449" s="7">
        <v>-1.9608524219425192</v>
      </c>
      <c r="AA1449" s="7">
        <v>-1.9645813602023168</v>
      </c>
      <c r="AB1449" s="7">
        <v>1.8980828869405808E-3</v>
      </c>
      <c r="AC1449" s="7">
        <v>-0.54583245592742524</v>
      </c>
      <c r="AD1449" s="7">
        <v>2.9819845881998286E-5</v>
      </c>
      <c r="AE1449" s="7">
        <v>1.1521925343545227</v>
      </c>
      <c r="AF1449" s="7">
        <v>1.0337667206866887</v>
      </c>
      <c r="AG1449" s="7">
        <v>0.73880474817601516</v>
      </c>
      <c r="AH1449" s="7">
        <v>-1.9645813602023217</v>
      </c>
    </row>
    <row r="1450" spans="24:34" x14ac:dyDescent="0.25">
      <c r="X1450">
        <v>66.099999999999994</v>
      </c>
      <c r="Y1450" s="7">
        <v>68.288992764226961</v>
      </c>
      <c r="Z1450" s="7">
        <v>-2.1889927642269669</v>
      </c>
      <c r="AA1450" s="7">
        <v>-2.19302592631891</v>
      </c>
      <c r="AB1450" s="7">
        <v>1.8390854588353511E-3</v>
      </c>
      <c r="AC1450" s="7">
        <v>-0.60932070762868662</v>
      </c>
      <c r="AD1450" s="7">
        <v>3.6003077486567151E-5</v>
      </c>
      <c r="AE1450" s="7">
        <v>1.1521925343545227</v>
      </c>
      <c r="AF1450" s="7">
        <v>1.0351057349289861</v>
      </c>
      <c r="AG1450" s="7">
        <v>0.7805899740764588</v>
      </c>
      <c r="AH1450" s="7">
        <v>-2.1930259263189091</v>
      </c>
    </row>
    <row r="1451" spans="24:34" x14ac:dyDescent="0.25">
      <c r="X1451">
        <v>65.900000000000006</v>
      </c>
      <c r="Y1451" s="7">
        <v>67.880771823652111</v>
      </c>
      <c r="Z1451" s="7">
        <v>-1.9807718236521055</v>
      </c>
      <c r="AA1451" s="7">
        <v>-1.9846083839909312</v>
      </c>
      <c r="AB1451" s="7">
        <v>1.9331573774333827E-3</v>
      </c>
      <c r="AC1451" s="7">
        <v>-0.5513870061462911</v>
      </c>
      <c r="AD1451" s="7">
        <v>3.0993244130935261E-5</v>
      </c>
      <c r="AE1451" s="7">
        <v>1.1521925343545227</v>
      </c>
      <c r="AF1451" s="7">
        <v>1.03671505503467</v>
      </c>
      <c r="AG1451" s="7">
        <v>0.74255437925197854</v>
      </c>
      <c r="AH1451" s="7">
        <v>-1.9846083839909336</v>
      </c>
    </row>
    <row r="1452" spans="24:34" x14ac:dyDescent="0.25">
      <c r="X1452">
        <v>65.5</v>
      </c>
      <c r="Y1452" s="7">
        <v>67.616813053714822</v>
      </c>
      <c r="Z1452" s="7">
        <v>-2.1168130537148215</v>
      </c>
      <c r="AA1452" s="7">
        <v>-2.1206739961510408</v>
      </c>
      <c r="AB1452" s="7">
        <v>1.8206204457741886E-3</v>
      </c>
      <c r="AC1452" s="7">
        <v>-0.58922355471291588</v>
      </c>
      <c r="AD1452" s="7">
        <v>3.3328626801076432E-5</v>
      </c>
      <c r="AE1452" s="7">
        <v>1.1700898139672218</v>
      </c>
      <c r="AF1452" s="7">
        <v>1.0439599214159914</v>
      </c>
      <c r="AG1452" s="7">
        <v>0.76760898556030199</v>
      </c>
      <c r="AH1452" s="7">
        <v>-2.1206739961510355</v>
      </c>
    </row>
    <row r="1453" spans="24:34" x14ac:dyDescent="0.25">
      <c r="X1453">
        <v>65.900000000000006</v>
      </c>
      <c r="Y1453" s="7">
        <v>67.75910424330047</v>
      </c>
      <c r="Z1453" s="7">
        <v>-1.8591042433004645</v>
      </c>
      <c r="AA1453" s="7">
        <v>-1.8624281859706855</v>
      </c>
      <c r="AB1453" s="7">
        <v>1.7847360211031317E-3</v>
      </c>
      <c r="AC1453" s="7">
        <v>-0.51747995373396782</v>
      </c>
      <c r="AD1453" s="7">
        <v>2.5198996307480224E-5</v>
      </c>
      <c r="AE1453" s="7">
        <v>1.1700898139672218</v>
      </c>
      <c r="AF1453" s="7">
        <v>1.050748171923666</v>
      </c>
      <c r="AG1453" s="7">
        <v>0.71936079524392194</v>
      </c>
      <c r="AH1453" s="7">
        <v>-1.8624281859706844</v>
      </c>
    </row>
    <row r="1454" spans="24:34" x14ac:dyDescent="0.25">
      <c r="X1454">
        <v>65.2</v>
      </c>
      <c r="Y1454" s="7">
        <v>67.136674602941895</v>
      </c>
      <c r="Z1454" s="7">
        <v>-1.936674602941892</v>
      </c>
      <c r="AA1454" s="7">
        <v>-1.9419340973907993</v>
      </c>
      <c r="AB1454" s="7">
        <v>2.708379473833707E-3</v>
      </c>
      <c r="AC1454" s="7">
        <v>-0.53932116518799167</v>
      </c>
      <c r="AD1454" s="7">
        <v>4.1574656630004254E-5</v>
      </c>
      <c r="AE1454" s="7">
        <v>1.1700898139672218</v>
      </c>
      <c r="AF1454" s="7">
        <v>1.051436480506917</v>
      </c>
      <c r="AG1454" s="7">
        <v>0.73438488899758259</v>
      </c>
      <c r="AH1454" s="7">
        <v>-1.941934097390803</v>
      </c>
    </row>
    <row r="1455" spans="24:34" x14ac:dyDescent="0.25">
      <c r="X1455">
        <v>64.3</v>
      </c>
      <c r="Y1455" s="7">
        <v>66.718229638034501</v>
      </c>
      <c r="Z1455" s="7">
        <v>-2.4182296380345036</v>
      </c>
      <c r="AA1455" s="7">
        <v>-2.429603663212589</v>
      </c>
      <c r="AB1455" s="7">
        <v>4.6814323464759826E-3</v>
      </c>
      <c r="AC1455" s="7">
        <v>-0.67409076665251522</v>
      </c>
      <c r="AD1455" s="7">
        <v>1.1248634397677474E-4</v>
      </c>
      <c r="AE1455" s="7">
        <v>1.1700898139672218</v>
      </c>
      <c r="AF1455" s="7">
        <v>1.0515371285136725</v>
      </c>
      <c r="AG1455" s="7">
        <v>0.82103030799874566</v>
      </c>
      <c r="AH1455" s="7">
        <v>-2.4296036632125837</v>
      </c>
    </row>
    <row r="1456" spans="24:34" x14ac:dyDescent="0.25">
      <c r="X1456">
        <v>74.599999999999994</v>
      </c>
      <c r="Y1456" s="7">
        <v>72.480140665992877</v>
      </c>
      <c r="Z1456" s="7">
        <v>2.119859334007117</v>
      </c>
      <c r="AA1456" s="7">
        <v>2.1275648336404629</v>
      </c>
      <c r="AB1456" s="7">
        <v>3.6217460974694404E-3</v>
      </c>
      <c r="AC1456" s="7">
        <v>0.59060458650028469</v>
      </c>
      <c r="AD1456" s="7">
        <v>6.6731946046691583E-5</v>
      </c>
      <c r="AE1456" s="7">
        <v>1.1700898139672218</v>
      </c>
      <c r="AF1456" s="7">
        <v>1.0549061834722149</v>
      </c>
      <c r="AG1456" s="7">
        <v>0.76850802630830384</v>
      </c>
      <c r="AH1456" s="7">
        <v>2.1275648336404678</v>
      </c>
    </row>
    <row r="1457" spans="24:34" x14ac:dyDescent="0.25">
      <c r="X1457">
        <v>74.5</v>
      </c>
      <c r="Y1457" s="7">
        <v>72.483225327865654</v>
      </c>
      <c r="Z1457" s="7">
        <v>2.0167746721343462</v>
      </c>
      <c r="AA1457" s="7">
        <v>2.0226724864521373</v>
      </c>
      <c r="AB1457" s="7">
        <v>2.9158523474731636E-3</v>
      </c>
      <c r="AC1457" s="7">
        <v>0.56168569646855071</v>
      </c>
      <c r="AD1457" s="7">
        <v>4.8558676922580094E-5</v>
      </c>
      <c r="AE1457" s="7">
        <v>1.1852957183684145</v>
      </c>
      <c r="AF1457" s="7">
        <v>1.0560669152577069</v>
      </c>
      <c r="AG1457" s="7">
        <v>0.74945693436551153</v>
      </c>
      <c r="AH1457" s="7">
        <v>2.0226724864521373</v>
      </c>
    </row>
    <row r="1458" spans="24:34" x14ac:dyDescent="0.25">
      <c r="X1458">
        <v>74.3</v>
      </c>
      <c r="Y1458" s="7">
        <v>71.440650468923181</v>
      </c>
      <c r="Z1458" s="7">
        <v>2.8593495310768162</v>
      </c>
      <c r="AA1458" s="7">
        <v>2.8794811239787634</v>
      </c>
      <c r="AB1458" s="7">
        <v>6.9913960311459187E-3</v>
      </c>
      <c r="AC1458" s="7">
        <v>0.79798115167619343</v>
      </c>
      <c r="AD1458" s="7">
        <v>2.3596226596831642E-4</v>
      </c>
      <c r="AE1458" s="7">
        <v>1.1852957183684145</v>
      </c>
      <c r="AF1458" s="7">
        <v>1.0564754618288306</v>
      </c>
      <c r="AG1458" s="7">
        <v>0.8932979075740598</v>
      </c>
      <c r="AH1458" s="7">
        <v>2.8794811239787612</v>
      </c>
    </row>
    <row r="1459" spans="24:34" x14ac:dyDescent="0.25">
      <c r="X1459">
        <v>74.099999999999994</v>
      </c>
      <c r="Y1459" s="7">
        <v>71.957204022317029</v>
      </c>
      <c r="Z1459" s="7">
        <v>2.1427959776829653</v>
      </c>
      <c r="AA1459" s="7">
        <v>2.1489313265145142</v>
      </c>
      <c r="AB1459" s="7">
        <v>2.8550697529710341E-3</v>
      </c>
      <c r="AC1459" s="7">
        <v>0.59676531253602738</v>
      </c>
      <c r="AD1459" s="7">
        <v>5.3667575948463821E-5</v>
      </c>
      <c r="AE1459" s="7">
        <v>1.1852957183684145</v>
      </c>
      <c r="AF1459" s="7">
        <v>1.0565282046083206</v>
      </c>
      <c r="AG1459" s="7">
        <v>0.7725058656968421</v>
      </c>
      <c r="AH1459" s="7">
        <v>2.1489313265145089</v>
      </c>
    </row>
    <row r="1460" spans="24:34" x14ac:dyDescent="0.25">
      <c r="X1460">
        <v>73.900000000000006</v>
      </c>
      <c r="Y1460" s="7">
        <v>71.192284265787592</v>
      </c>
      <c r="Z1460" s="7">
        <v>2.7077157342124138</v>
      </c>
      <c r="AA1460" s="7">
        <v>2.7165851677618917</v>
      </c>
      <c r="AB1460" s="7">
        <v>3.2649201117388089E-3</v>
      </c>
      <c r="AC1460" s="7">
        <v>0.75424960022145038</v>
      </c>
      <c r="AD1460" s="7">
        <v>9.8077501112382062E-5</v>
      </c>
      <c r="AE1460" s="7">
        <v>1.1852957183684145</v>
      </c>
      <c r="AF1460" s="7">
        <v>1.0576395974931763</v>
      </c>
      <c r="AG1460" s="7">
        <v>0.86847544595195691</v>
      </c>
      <c r="AH1460" s="7">
        <v>2.7165851677618913</v>
      </c>
    </row>
    <row r="1461" spans="24:34" x14ac:dyDescent="0.25">
      <c r="X1461">
        <v>73.7</v>
      </c>
      <c r="Y1461" s="7">
        <v>73.637194448451524</v>
      </c>
      <c r="Z1461" s="7">
        <v>6.2805551548478888E-2</v>
      </c>
      <c r="AA1461" s="7">
        <v>6.3140844339372393E-2</v>
      </c>
      <c r="AB1461" s="7">
        <v>5.3102360984571117E-3</v>
      </c>
      <c r="AC1461" s="7">
        <v>1.7512820698774866E-2</v>
      </c>
      <c r="AD1461" s="7">
        <v>8.6175692790885738E-8</v>
      </c>
      <c r="AE1461" s="7">
        <v>1.1852957183684145</v>
      </c>
      <c r="AF1461" s="7">
        <v>1.0607924372550053</v>
      </c>
      <c r="AG1461" s="7">
        <v>0.1323360143678767</v>
      </c>
      <c r="AH1461" s="7">
        <v>6.3140844339376917E-2</v>
      </c>
    </row>
    <row r="1462" spans="24:34" x14ac:dyDescent="0.25">
      <c r="X1462">
        <v>73.5</v>
      </c>
      <c r="Y1462" s="7">
        <v>70.946026408276509</v>
      </c>
      <c r="Z1462" s="7">
        <v>2.5539735917234907</v>
      </c>
      <c r="AA1462" s="7">
        <v>2.5627626977843505</v>
      </c>
      <c r="AB1462" s="7">
        <v>3.429543464346891E-3</v>
      </c>
      <c r="AC1462" s="7">
        <v>0.71148261060986706</v>
      </c>
      <c r="AD1462" s="7">
        <v>9.1686053994765272E-5</v>
      </c>
      <c r="AE1462" s="7">
        <v>1.1852957183684145</v>
      </c>
      <c r="AF1462" s="7">
        <v>1.0608606350248884</v>
      </c>
      <c r="AG1462" s="7">
        <v>0.84349428605644217</v>
      </c>
      <c r="AH1462" s="7">
        <v>2.5627626977843492</v>
      </c>
    </row>
    <row r="1463" spans="24:34" x14ac:dyDescent="0.25">
      <c r="X1463">
        <v>73.3</v>
      </c>
      <c r="Y1463" s="7">
        <v>70.070184331599663</v>
      </c>
      <c r="Z1463" s="7">
        <v>3.2298156684003345</v>
      </c>
      <c r="AA1463" s="7">
        <v>3.2431786386091233</v>
      </c>
      <c r="AB1463" s="7">
        <v>4.120331223727825E-3</v>
      </c>
      <c r="AC1463" s="7">
        <v>0.90006981168187461</v>
      </c>
      <c r="AD1463" s="7">
        <v>1.7641034676287002E-4</v>
      </c>
      <c r="AE1463" s="7">
        <v>1.1852957183684145</v>
      </c>
      <c r="AF1463" s="7">
        <v>1.0638020668545507</v>
      </c>
      <c r="AG1463" s="7">
        <v>0.94872009132402935</v>
      </c>
      <c r="AH1463" s="7">
        <v>3.2431786386091228</v>
      </c>
    </row>
    <row r="1464" spans="24:34" x14ac:dyDescent="0.25">
      <c r="X1464">
        <v>73</v>
      </c>
      <c r="Y1464" s="7">
        <v>69.994679092620601</v>
      </c>
      <c r="Z1464" s="7">
        <v>3.0053209073793994</v>
      </c>
      <c r="AA1464" s="7">
        <v>3.0179303241181685</v>
      </c>
      <c r="AB1464" s="7">
        <v>4.1781669503786565E-3</v>
      </c>
      <c r="AC1464" s="7">
        <v>0.83753298971623358</v>
      </c>
      <c r="AD1464" s="7">
        <v>1.5490106003140101E-4</v>
      </c>
      <c r="AE1464" s="7">
        <v>1.2070560687293583</v>
      </c>
      <c r="AF1464" s="7">
        <v>1.0664192253398381</v>
      </c>
      <c r="AG1464" s="7">
        <v>0.91516828491607682</v>
      </c>
      <c r="AH1464" s="7">
        <v>3.0179303241181756</v>
      </c>
    </row>
    <row r="1465" spans="24:34" x14ac:dyDescent="0.25">
      <c r="X1465">
        <v>72.5</v>
      </c>
      <c r="Y1465" s="7">
        <v>69.399398607379823</v>
      </c>
      <c r="Z1465" s="7">
        <v>3.1006013926201774</v>
      </c>
      <c r="AA1465" s="7">
        <v>3.1115289556195336</v>
      </c>
      <c r="AB1465" s="7">
        <v>3.5119592827880363E-3</v>
      </c>
      <c r="AC1465" s="7">
        <v>0.86379718434158625</v>
      </c>
      <c r="AD1465" s="7">
        <v>1.3840358780750544E-4</v>
      </c>
      <c r="AE1465" s="7">
        <v>1.2070560687293583</v>
      </c>
      <c r="AF1465" s="7">
        <v>1.0686408179169016</v>
      </c>
      <c r="AG1465" s="7">
        <v>0.92940689923283126</v>
      </c>
      <c r="AH1465" s="7">
        <v>3.1115289556195291</v>
      </c>
    </row>
    <row r="1466" spans="24:34" x14ac:dyDescent="0.25">
      <c r="X1466">
        <v>71.599999999999994</v>
      </c>
      <c r="Y1466" s="7">
        <v>69.006938198078913</v>
      </c>
      <c r="Z1466" s="7">
        <v>2.5930618019210812</v>
      </c>
      <c r="AA1466" s="7">
        <v>2.6024653078825821</v>
      </c>
      <c r="AB1466" s="7">
        <v>3.6133069413137545E-3</v>
      </c>
      <c r="AC1466" s="7">
        <v>0.72243836329235345</v>
      </c>
      <c r="AD1466" s="7">
        <v>9.9615045045561737E-5</v>
      </c>
      <c r="AE1466" s="7">
        <v>1.2070560687293583</v>
      </c>
      <c r="AF1466" s="7">
        <v>1.074446641298513</v>
      </c>
      <c r="AG1466" s="7">
        <v>0.8499637423398444</v>
      </c>
      <c r="AH1466" s="7">
        <v>2.6024653078825817</v>
      </c>
    </row>
    <row r="1467" spans="24:34" x14ac:dyDescent="0.25">
      <c r="X1467">
        <v>71.7</v>
      </c>
      <c r="Y1467" s="7">
        <v>68.062487685562033</v>
      </c>
      <c r="Z1467" s="7">
        <v>3.63751231443797</v>
      </c>
      <c r="AA1467" s="7">
        <v>3.6602667856432731</v>
      </c>
      <c r="AB1467" s="7">
        <v>6.2166154922237791E-3</v>
      </c>
      <c r="AC1467" s="7">
        <v>1.0147533608584087</v>
      </c>
      <c r="AD1467" s="7">
        <v>3.3902339675310697E-4</v>
      </c>
      <c r="AE1467" s="7">
        <v>1.2070560687293583</v>
      </c>
      <c r="AF1467" s="7">
        <v>1.0763583581028449</v>
      </c>
      <c r="AG1467" s="7">
        <v>1.0073496715929424</v>
      </c>
      <c r="AH1467" s="7">
        <v>3.6602667856432718</v>
      </c>
    </row>
    <row r="1468" spans="24:34" x14ac:dyDescent="0.25">
      <c r="X1468">
        <v>71.400000000000006</v>
      </c>
      <c r="Y1468" s="7">
        <v>67.460002424188332</v>
      </c>
      <c r="Z1468" s="7">
        <v>3.9399975758116739</v>
      </c>
      <c r="AA1468" s="7">
        <v>3.9633351488706268</v>
      </c>
      <c r="AB1468" s="7">
        <v>5.888367292279555E-3</v>
      </c>
      <c r="AC1468" s="7">
        <v>1.0989559089332335</v>
      </c>
      <c r="AD1468" s="7">
        <v>3.7650146634140002E-4</v>
      </c>
      <c r="AE1468" s="7">
        <v>1.2070560687293583</v>
      </c>
      <c r="AF1468" s="7">
        <v>1.0770734631356373</v>
      </c>
      <c r="AG1468" s="7">
        <v>1.0483109791150875</v>
      </c>
      <c r="AH1468" s="7">
        <v>3.9633351488706259</v>
      </c>
    </row>
    <row r="1469" spans="24:34" x14ac:dyDescent="0.25">
      <c r="X1469">
        <v>71.2</v>
      </c>
      <c r="Y1469" s="7">
        <v>67.668427501288463</v>
      </c>
      <c r="Z1469" s="7">
        <v>3.5315724987115402</v>
      </c>
      <c r="AA1469" s="7">
        <v>3.5487834153373115</v>
      </c>
      <c r="AB1469" s="7">
        <v>4.8498075569756906E-3</v>
      </c>
      <c r="AC1469" s="7">
        <v>0.98452262802109847</v>
      </c>
      <c r="AD1469" s="7">
        <v>2.4861863530291323E-4</v>
      </c>
      <c r="AE1469" s="7">
        <v>1.2070560687293583</v>
      </c>
      <c r="AF1469" s="7">
        <v>1.0786496507530914</v>
      </c>
      <c r="AG1469" s="7">
        <v>0.9922311363896511</v>
      </c>
      <c r="AH1469" s="7">
        <v>3.5487834153373132</v>
      </c>
    </row>
    <row r="1470" spans="24:34" x14ac:dyDescent="0.25">
      <c r="X1470">
        <v>71.099999999999994</v>
      </c>
      <c r="Y1470" s="7">
        <v>67.308598817683091</v>
      </c>
      <c r="Z1470" s="7">
        <v>3.7914011823169034</v>
      </c>
      <c r="AA1470" s="7">
        <v>3.8067877738281908</v>
      </c>
      <c r="AB1470" s="7">
        <v>4.0418831900916313E-3</v>
      </c>
      <c r="AC1470" s="7">
        <v>1.0565282046083206</v>
      </c>
      <c r="AD1470" s="7">
        <v>2.3842471520824611E-4</v>
      </c>
      <c r="AE1470" s="7">
        <v>1.2070560687293583</v>
      </c>
      <c r="AF1470" s="7">
        <v>1.0843896129106505</v>
      </c>
      <c r="AG1470" s="7">
        <v>1.0278755783694449</v>
      </c>
      <c r="AH1470" s="7">
        <v>3.8067877738281855</v>
      </c>
    </row>
    <row r="1471" spans="24:34" x14ac:dyDescent="0.25">
      <c r="X1471">
        <v>68</v>
      </c>
      <c r="Y1471" s="7">
        <v>69.05887526548041</v>
      </c>
      <c r="Z1471" s="7">
        <v>-1.0588752654804097</v>
      </c>
      <c r="AA1471" s="7">
        <v>-1.0821633207896468</v>
      </c>
      <c r="AB1471" s="7">
        <v>2.1519908189309649E-2</v>
      </c>
      <c r="AC1471" s="7">
        <v>-0.29769442285614045</v>
      </c>
      <c r="AD1471" s="7">
        <v>1.0258319380918664E-4</v>
      </c>
      <c r="AE1471" s="7">
        <v>1.2294035019788656</v>
      </c>
      <c r="AF1471" s="7">
        <v>1.0866581409824747</v>
      </c>
      <c r="AG1471" s="7">
        <v>0.54561380376246027</v>
      </c>
      <c r="AH1471" s="7">
        <v>-1.0821633207896411</v>
      </c>
    </row>
    <row r="1472" spans="24:34" x14ac:dyDescent="0.25">
      <c r="X1472">
        <v>67.7</v>
      </c>
      <c r="Y1472" s="7">
        <v>69.041121490142771</v>
      </c>
      <c r="Z1472" s="7">
        <v>-1.3411214901427684</v>
      </c>
      <c r="AA1472" s="7">
        <v>-1.3501892756828937</v>
      </c>
      <c r="AB1472" s="7">
        <v>6.7159365752932883E-3</v>
      </c>
      <c r="AC1472" s="7">
        <v>-0.37422541588170716</v>
      </c>
      <c r="AD1472" s="7">
        <v>4.9836332753812875E-5</v>
      </c>
      <c r="AE1472" s="7">
        <v>1.2294035019788656</v>
      </c>
      <c r="AF1472" s="7">
        <v>1.0888974459126886</v>
      </c>
      <c r="AG1472" s="7">
        <v>0.61173966348578968</v>
      </c>
      <c r="AH1472" s="7">
        <v>-1.3501892756828959</v>
      </c>
    </row>
    <row r="1473" spans="24:34" x14ac:dyDescent="0.25">
      <c r="X1473">
        <v>67.400000000000006</v>
      </c>
      <c r="Y1473" s="7">
        <v>69.011276103932261</v>
      </c>
      <c r="Z1473" s="7">
        <v>-1.611276103932255</v>
      </c>
      <c r="AA1473" s="7">
        <v>-1.6224394976618726</v>
      </c>
      <c r="AB1473" s="7">
        <v>6.8806225105526014E-3</v>
      </c>
      <c r="AC1473" s="7">
        <v>-0.44964640985438886</v>
      </c>
      <c r="AD1473" s="7">
        <v>7.3725026199050419E-5</v>
      </c>
      <c r="AE1473" s="7">
        <v>1.2294035019788656</v>
      </c>
      <c r="AF1473" s="7">
        <v>1.0889916036610754</v>
      </c>
      <c r="AG1473" s="7">
        <v>0.67055679092407139</v>
      </c>
      <c r="AH1473" s="7">
        <v>-1.6224394976618768</v>
      </c>
    </row>
    <row r="1474" spans="24:34" x14ac:dyDescent="0.25">
      <c r="X1474">
        <v>67.2</v>
      </c>
      <c r="Y1474" s="7">
        <v>68.420320953628391</v>
      </c>
      <c r="Z1474" s="7">
        <v>-1.2203209536283879</v>
      </c>
      <c r="AA1474" s="7">
        <v>-1.229950601208472</v>
      </c>
      <c r="AB1474" s="7">
        <v>7.8292962096395517E-3</v>
      </c>
      <c r="AC1474" s="7">
        <v>-0.34070833686784741</v>
      </c>
      <c r="AD1474" s="7">
        <v>4.8211233710365693E-5</v>
      </c>
      <c r="AE1474" s="7">
        <v>1.2294035019788656</v>
      </c>
      <c r="AF1474" s="7">
        <v>1.0908278507204283</v>
      </c>
      <c r="AG1474" s="7">
        <v>0.58370226731429387</v>
      </c>
      <c r="AH1474" s="7">
        <v>-1.2299506012084733</v>
      </c>
    </row>
    <row r="1475" spans="24:34" x14ac:dyDescent="0.25">
      <c r="X1475">
        <v>66.900000000000006</v>
      </c>
      <c r="Y1475" s="7">
        <v>68.359318973556711</v>
      </c>
      <c r="Z1475" s="7">
        <v>-1.4593189735567051</v>
      </c>
      <c r="AA1475" s="7">
        <v>-1.4701602729569174</v>
      </c>
      <c r="AB1475" s="7">
        <v>7.3742295990659058E-3</v>
      </c>
      <c r="AC1475" s="7">
        <v>-0.40734214667531904</v>
      </c>
      <c r="AD1475" s="7">
        <v>6.4877813343124739E-5</v>
      </c>
      <c r="AE1475" s="7">
        <v>1.2294035019788656</v>
      </c>
      <c r="AF1475" s="7">
        <v>1.0926851340045647</v>
      </c>
      <c r="AG1475" s="7">
        <v>0.63823361449810756</v>
      </c>
      <c r="AH1475" s="7">
        <v>-1.4701602729569148</v>
      </c>
    </row>
    <row r="1476" spans="24:34" x14ac:dyDescent="0.25">
      <c r="X1476">
        <v>66.599999999999994</v>
      </c>
      <c r="Y1476" s="7">
        <v>68.110778152571129</v>
      </c>
      <c r="Z1476" s="7">
        <v>-1.5107781525711346</v>
      </c>
      <c r="AA1476" s="7">
        <v>-1.5210945541065968</v>
      </c>
      <c r="AB1476" s="7">
        <v>6.7822223855897755E-3</v>
      </c>
      <c r="AC1476" s="7">
        <v>-0.42158033578761578</v>
      </c>
      <c r="AD1476" s="7">
        <v>6.3875546885554726E-5</v>
      </c>
      <c r="AE1476" s="7">
        <v>1.2457497672431228</v>
      </c>
      <c r="AF1476" s="7">
        <v>1.0931339363169847</v>
      </c>
      <c r="AG1476" s="7">
        <v>0.6492921805994708</v>
      </c>
      <c r="AH1476" s="7">
        <v>-1.521094554106595</v>
      </c>
    </row>
    <row r="1477" spans="24:34" x14ac:dyDescent="0.25">
      <c r="X1477">
        <v>66.2</v>
      </c>
      <c r="Y1477" s="7">
        <v>67.398320314374502</v>
      </c>
      <c r="Z1477" s="7">
        <v>-1.1983203143744987</v>
      </c>
      <c r="AA1477" s="7">
        <v>-1.2065013719290221</v>
      </c>
      <c r="AB1477" s="7">
        <v>6.780810817848826E-3</v>
      </c>
      <c r="AC1477" s="7">
        <v>-0.33438921569475033</v>
      </c>
      <c r="AD1477" s="7">
        <v>4.0177920089541928E-5</v>
      </c>
      <c r="AE1477" s="7">
        <v>1.2457497672431228</v>
      </c>
      <c r="AF1477" s="7">
        <v>1.0939289488019062</v>
      </c>
      <c r="AG1477" s="7">
        <v>0.57826396714195349</v>
      </c>
      <c r="AH1477" s="7">
        <v>-1.2065013719290245</v>
      </c>
    </row>
    <row r="1478" spans="24:34" x14ac:dyDescent="0.25">
      <c r="X1478">
        <v>59.7</v>
      </c>
      <c r="Y1478" s="7">
        <v>65.297093214698876</v>
      </c>
      <c r="Z1478" s="7">
        <v>-5.597093214698873</v>
      </c>
      <c r="AA1478" s="7">
        <v>-5.6188957003334394</v>
      </c>
      <c r="AB1478" s="7">
        <v>3.8802082824327998E-3</v>
      </c>
      <c r="AC1478" s="7">
        <v>-1.5595835544784531</v>
      </c>
      <c r="AD1478" s="7">
        <v>4.9866301930035623E-4</v>
      </c>
      <c r="AE1478" s="7">
        <v>1.2457497672431228</v>
      </c>
      <c r="AF1478" s="7">
        <v>1.0945989418102215</v>
      </c>
      <c r="AG1478" s="7">
        <v>1.2488328769208685</v>
      </c>
      <c r="AH1478" s="7">
        <v>-5.6188957003334332</v>
      </c>
    </row>
    <row r="1479" spans="24:34" x14ac:dyDescent="0.25">
      <c r="X1479">
        <v>59.4</v>
      </c>
      <c r="Y1479" s="7">
        <v>65.040354704217791</v>
      </c>
      <c r="Z1479" s="7">
        <v>-5.6403547042177919</v>
      </c>
      <c r="AA1479" s="7">
        <v>-5.6620037887443644</v>
      </c>
      <c r="AB1479" s="7">
        <v>3.8235729494927708E-3</v>
      </c>
      <c r="AC1479" s="7">
        <v>-1.5715933327772247</v>
      </c>
      <c r="AD1479" s="7">
        <v>4.989532712752991E-4</v>
      </c>
      <c r="AE1479" s="7">
        <v>1.2457497672431228</v>
      </c>
      <c r="AF1479" s="7">
        <v>1.0989559089332335</v>
      </c>
      <c r="AG1479" s="7">
        <v>1.2536320563774781</v>
      </c>
      <c r="AH1479" s="7">
        <v>-5.6620037887443608</v>
      </c>
    </row>
    <row r="1480" spans="24:34" x14ac:dyDescent="0.25">
      <c r="X1480">
        <v>58.9</v>
      </c>
      <c r="Y1480" s="7">
        <v>64.671202129195137</v>
      </c>
      <c r="Z1480" s="7">
        <v>-5.7712021291951388</v>
      </c>
      <c r="AA1480" s="7">
        <v>-5.7941813645571969</v>
      </c>
      <c r="AB1480" s="7">
        <v>3.965915789694751E-3</v>
      </c>
      <c r="AC1480" s="7">
        <v>-1.6081667438854106</v>
      </c>
      <c r="AD1480" s="7">
        <v>5.4197323655606018E-4</v>
      </c>
      <c r="AE1480" s="7">
        <v>1.2457497672431228</v>
      </c>
      <c r="AF1480" s="7">
        <v>1.0992084253326686</v>
      </c>
      <c r="AG1480" s="7">
        <v>1.2681351441725013</v>
      </c>
      <c r="AH1480" s="7">
        <v>-5.7941813645571916</v>
      </c>
    </row>
    <row r="1481" spans="24:34" x14ac:dyDescent="0.25">
      <c r="X1481">
        <v>58.3</v>
      </c>
      <c r="Y1481" s="7">
        <v>68.075098252539888</v>
      </c>
      <c r="Z1481" s="7">
        <v>-9.7750982525398911</v>
      </c>
      <c r="AA1481" s="7">
        <v>-9.8174478712462161</v>
      </c>
      <c r="AB1481" s="7">
        <v>4.3137095568757007E-3</v>
      </c>
      <c r="AC1481" s="7">
        <v>-2.7243428381933401</v>
      </c>
      <c r="AD1481" s="7">
        <v>1.6923815848822281E-3</v>
      </c>
      <c r="AE1481" s="7">
        <v>1.262435852359769</v>
      </c>
      <c r="AF1481" s="7">
        <v>1.1091458225250623</v>
      </c>
      <c r="AG1481" s="7">
        <v>1.6505583413479634</v>
      </c>
      <c r="AH1481" s="7">
        <v>-9.8174478712462143</v>
      </c>
    </row>
    <row r="1482" spans="24:34" x14ac:dyDescent="0.25">
      <c r="X1482">
        <v>57.4</v>
      </c>
      <c r="Y1482" s="7">
        <v>62.11529456576185</v>
      </c>
      <c r="Z1482" s="7">
        <v>-4.7152945657618517</v>
      </c>
      <c r="AA1482" s="7">
        <v>-4.7281713849437352</v>
      </c>
      <c r="AB1482" s="7">
        <v>2.7234247943907623E-3</v>
      </c>
      <c r="AC1482" s="7">
        <v>-1.3131154496895989</v>
      </c>
      <c r="AD1482" s="7">
        <v>2.4782892336969376E-4</v>
      </c>
      <c r="AE1482" s="7">
        <v>1.262435852359769</v>
      </c>
      <c r="AF1482" s="7">
        <v>1.116180574937554</v>
      </c>
      <c r="AG1482" s="7">
        <v>1.1459124965238834</v>
      </c>
      <c r="AH1482" s="7">
        <v>-4.728171384943737</v>
      </c>
    </row>
    <row r="1483" spans="24:34" x14ac:dyDescent="0.25">
      <c r="X1483">
        <v>56.7</v>
      </c>
      <c r="Y1483" s="7">
        <v>60.581585475903054</v>
      </c>
      <c r="Z1483" s="7">
        <v>-3.8815854759030515</v>
      </c>
      <c r="AA1483" s="7">
        <v>-3.8983294621461297</v>
      </c>
      <c r="AB1483" s="7">
        <v>4.2951696119245446E-3</v>
      </c>
      <c r="AC1483" s="7">
        <v>-1.0817969157722156</v>
      </c>
      <c r="AD1483" s="7">
        <v>2.6569756925025827E-4</v>
      </c>
      <c r="AE1483" s="7">
        <v>1.262435852359769</v>
      </c>
      <c r="AF1483" s="7">
        <v>1.1176843640485132</v>
      </c>
      <c r="AG1483" s="7">
        <v>1.0400946667357811</v>
      </c>
      <c r="AH1483" s="7">
        <v>-3.8983294621461315</v>
      </c>
    </row>
    <row r="1484" spans="24:34" x14ac:dyDescent="0.25">
      <c r="X1484">
        <v>56.2</v>
      </c>
      <c r="Y1484" s="7">
        <v>59.463712818017328</v>
      </c>
      <c r="Z1484" s="7">
        <v>-3.2637128180173249</v>
      </c>
      <c r="AA1484" s="7">
        <v>-3.3180987994917572</v>
      </c>
      <c r="AB1484" s="7">
        <v>1.6390705871315196E-2</v>
      </c>
      <c r="AC1484" s="7">
        <v>-0.9151715633363926</v>
      </c>
      <c r="AD1484" s="7">
        <v>7.3455863165641626E-4</v>
      </c>
      <c r="AE1484" s="7">
        <v>1.262435852359769</v>
      </c>
      <c r="AF1484" s="7">
        <v>1.1214239676633204</v>
      </c>
      <c r="AG1484" s="7">
        <v>0.95664599687470209</v>
      </c>
      <c r="AH1484" s="7">
        <v>-3.3180987994917586</v>
      </c>
    </row>
    <row r="1485" spans="24:34" x14ac:dyDescent="0.25">
      <c r="X1485">
        <v>73.3</v>
      </c>
      <c r="Y1485" s="7">
        <v>74.449065822231759</v>
      </c>
      <c r="Z1485" s="7">
        <v>-1.149065822231762</v>
      </c>
      <c r="AA1485" s="7">
        <v>-1.1724538427730522</v>
      </c>
      <c r="AB1485" s="7">
        <v>1.994792433447087E-2</v>
      </c>
      <c r="AC1485" s="7">
        <v>-0.32279159852218631</v>
      </c>
      <c r="AD1485" s="7">
        <v>1.1161932801307794E-4</v>
      </c>
      <c r="AE1485" s="7">
        <v>1.262435852359769</v>
      </c>
      <c r="AF1485" s="7">
        <v>1.1276953195204322</v>
      </c>
      <c r="AG1485" s="7">
        <v>0.56814751475491498</v>
      </c>
      <c r="AH1485" s="7">
        <v>-1.1724538427730586</v>
      </c>
    </row>
    <row r="1486" spans="24:34" x14ac:dyDescent="0.25">
      <c r="X1486">
        <v>73.2</v>
      </c>
      <c r="Y1486" s="7">
        <v>75.077779724593597</v>
      </c>
      <c r="Z1486" s="7">
        <v>-1.8777797245935943</v>
      </c>
      <c r="AA1486" s="7">
        <v>-1.8896272554556646</v>
      </c>
      <c r="AB1486" s="7">
        <v>6.2697713677986999E-3</v>
      </c>
      <c r="AC1486" s="7">
        <v>-0.52385643935361026</v>
      </c>
      <c r="AD1486" s="7">
        <v>9.1128490348822743E-5</v>
      </c>
      <c r="AE1486" s="7">
        <v>1.262435852359769</v>
      </c>
      <c r="AF1486" s="7">
        <v>1.1285522929162761</v>
      </c>
      <c r="AG1486" s="7">
        <v>0.72377927529987363</v>
      </c>
      <c r="AH1486" s="7">
        <v>-1.8896272554556623</v>
      </c>
    </row>
    <row r="1487" spans="24:34" x14ac:dyDescent="0.25">
      <c r="X1487">
        <v>73</v>
      </c>
      <c r="Y1487" s="7">
        <v>74.751855839611352</v>
      </c>
      <c r="Z1487" s="7">
        <v>-1.7518558396113519</v>
      </c>
      <c r="AA1487" s="7">
        <v>-1.7636721987290969</v>
      </c>
      <c r="AB1487" s="7">
        <v>6.6998613043024293E-3</v>
      </c>
      <c r="AC1487" s="7">
        <v>-0.48883242868963805</v>
      </c>
      <c r="AD1487" s="7">
        <v>8.4830442623168477E-5</v>
      </c>
      <c r="AE1487" s="7">
        <v>1.262435852359769</v>
      </c>
      <c r="AF1487" s="7">
        <v>1.1294438227259591</v>
      </c>
      <c r="AG1487" s="7">
        <v>0.69916552309852786</v>
      </c>
      <c r="AH1487" s="7">
        <v>-1.7636721987290911</v>
      </c>
    </row>
    <row r="1488" spans="24:34" x14ac:dyDescent="0.25">
      <c r="X1488">
        <v>72.900000000000006</v>
      </c>
      <c r="Y1488" s="7">
        <v>76.797396297345671</v>
      </c>
      <c r="Z1488" s="7">
        <v>-3.8973962973456651</v>
      </c>
      <c r="AA1488" s="7">
        <v>-3.9214617348377203</v>
      </c>
      <c r="AB1488" s="7">
        <v>6.1368538364829969E-3</v>
      </c>
      <c r="AC1488" s="7">
        <v>-1.0872093199552832</v>
      </c>
      <c r="AD1488" s="7">
        <v>3.8414211697297527E-4</v>
      </c>
      <c r="AE1488" s="7">
        <v>1.262435852359769</v>
      </c>
      <c r="AF1488" s="7">
        <v>1.131172088313724</v>
      </c>
      <c r="AG1488" s="7">
        <v>1.0426933010024009</v>
      </c>
      <c r="AH1488" s="7">
        <v>-3.9214617348377252</v>
      </c>
    </row>
    <row r="1489" spans="24:34" x14ac:dyDescent="0.25">
      <c r="X1489">
        <v>72.8</v>
      </c>
      <c r="Y1489" s="7">
        <v>74.768890624885415</v>
      </c>
      <c r="Z1489" s="7">
        <v>-1.9688906248854181</v>
      </c>
      <c r="AA1489" s="7">
        <v>-1.9795616764848631</v>
      </c>
      <c r="AB1489" s="7">
        <v>5.3906133495170748E-3</v>
      </c>
      <c r="AC1489" s="7">
        <v>-0.54903142888438405</v>
      </c>
      <c r="AD1489" s="7">
        <v>8.5985741343082338E-5</v>
      </c>
      <c r="AE1489" s="7">
        <v>1.262435852359769</v>
      </c>
      <c r="AF1489" s="7">
        <v>1.133415731838767</v>
      </c>
      <c r="AG1489" s="7">
        <v>0.74096655044906312</v>
      </c>
      <c r="AH1489" s="7">
        <v>-1.9795616764848698</v>
      </c>
    </row>
    <row r="1490" spans="24:34" x14ac:dyDescent="0.25">
      <c r="X1490">
        <v>72.5</v>
      </c>
      <c r="Y1490" s="7">
        <v>74.536311362901188</v>
      </c>
      <c r="Z1490" s="7">
        <v>-2.0363113629011877</v>
      </c>
      <c r="AA1490" s="7">
        <v>-2.0480535617176656</v>
      </c>
      <c r="AB1490" s="7">
        <v>5.7333455706277013E-3</v>
      </c>
      <c r="AC1490" s="7">
        <v>-0.56792977648932008</v>
      </c>
      <c r="AD1490" s="7">
        <v>9.7890584669411775E-5</v>
      </c>
      <c r="AE1490" s="7">
        <v>1.2933897637306977</v>
      </c>
      <c r="AF1490" s="7">
        <v>1.1353479921505021</v>
      </c>
      <c r="AG1490" s="7">
        <v>0.75361115735458695</v>
      </c>
      <c r="AH1490" s="7">
        <v>-2.0480535617176701</v>
      </c>
    </row>
    <row r="1491" spans="24:34" x14ac:dyDescent="0.25">
      <c r="X1491">
        <v>72.599999999999994</v>
      </c>
      <c r="Y1491" s="7">
        <v>74.840656338022882</v>
      </c>
      <c r="Z1491" s="7">
        <v>-2.2406563380228874</v>
      </c>
      <c r="AA1491" s="7">
        <v>-2.2528867509622188</v>
      </c>
      <c r="AB1491" s="7">
        <v>5.4287739648271214E-3</v>
      </c>
      <c r="AC1491" s="7">
        <v>-0.62482615116762641</v>
      </c>
      <c r="AD1491" s="7">
        <v>1.121581052950191E-4</v>
      </c>
      <c r="AE1491" s="7">
        <v>1.2933897637306977</v>
      </c>
      <c r="AF1491" s="7">
        <v>1.1384446768259304</v>
      </c>
      <c r="AG1491" s="7">
        <v>0.79045945573927223</v>
      </c>
      <c r="AH1491" s="7">
        <v>-2.2528867509622152</v>
      </c>
    </row>
    <row r="1492" spans="24:34" x14ac:dyDescent="0.25">
      <c r="X1492">
        <v>72.5</v>
      </c>
      <c r="Y1492" s="7">
        <v>72.684319203999792</v>
      </c>
      <c r="Z1492" s="7">
        <v>-0.18431920399979163</v>
      </c>
      <c r="AA1492" s="7">
        <v>-0.18605161903848</v>
      </c>
      <c r="AB1492" s="7">
        <v>9.3114752112361671E-3</v>
      </c>
      <c r="AC1492" s="7">
        <v>-5.1499606620470553E-2</v>
      </c>
      <c r="AD1492" s="7">
        <v>1.3120052755071134E-6</v>
      </c>
      <c r="AE1492" s="7">
        <v>1.2933897637306977</v>
      </c>
      <c r="AF1492" s="7">
        <v>1.1504161887007331</v>
      </c>
      <c r="AG1492" s="7">
        <v>0.22693524763789022</v>
      </c>
      <c r="AH1492" s="7">
        <v>-0.18605161903847878</v>
      </c>
    </row>
    <row r="1493" spans="24:34" x14ac:dyDescent="0.25">
      <c r="X1493">
        <v>72.400000000000006</v>
      </c>
      <c r="Y1493" s="7">
        <v>72.668691939491183</v>
      </c>
      <c r="Z1493" s="7">
        <v>-0.26869193949117687</v>
      </c>
      <c r="AA1493" s="7">
        <v>-0.27134621407081738</v>
      </c>
      <c r="AB1493" s="7">
        <v>9.781874380435502E-3</v>
      </c>
      <c r="AC1493" s="7">
        <v>-7.5091554362231389E-2</v>
      </c>
      <c r="AD1493" s="7">
        <v>2.9317018217910512E-6</v>
      </c>
      <c r="AE1493" s="7">
        <v>1.2933897637306977</v>
      </c>
      <c r="AF1493" s="7">
        <v>1.1507154930282464</v>
      </c>
      <c r="AG1493" s="7">
        <v>0.27402838240268357</v>
      </c>
      <c r="AH1493" s="7">
        <v>-0.27134621407082443</v>
      </c>
    </row>
    <row r="1494" spans="24:34" x14ac:dyDescent="0.25">
      <c r="X1494">
        <v>72.3</v>
      </c>
      <c r="Y1494" s="7">
        <v>76.530252846727578</v>
      </c>
      <c r="Z1494" s="7">
        <v>-4.2302528467275806</v>
      </c>
      <c r="AA1494" s="7">
        <v>-4.3104300547677212</v>
      </c>
      <c r="AB1494" s="7">
        <v>1.8600744478259698E-2</v>
      </c>
      <c r="AC1494" s="7">
        <v>-1.1875320952616182</v>
      </c>
      <c r="AD1494" s="7">
        <v>1.4067655156212349E-3</v>
      </c>
      <c r="AE1494" s="7">
        <v>1.2933897637306977</v>
      </c>
      <c r="AF1494" s="7">
        <v>1.1550417260941084</v>
      </c>
      <c r="AG1494" s="7">
        <v>1.0897394621016614</v>
      </c>
      <c r="AH1494" s="7">
        <v>-4.3104300547677257</v>
      </c>
    </row>
    <row r="1495" spans="24:34" x14ac:dyDescent="0.25">
      <c r="X1495">
        <v>72.2</v>
      </c>
      <c r="Y1495" s="7">
        <v>73.885767241988432</v>
      </c>
      <c r="Z1495" s="7">
        <v>-1.6857672419884295</v>
      </c>
      <c r="AA1495" s="7">
        <v>-1.7204194927519296</v>
      </c>
      <c r="AB1495" s="7">
        <v>2.0141745027588732E-2</v>
      </c>
      <c r="AC1495" s="7">
        <v>-0.47360673991397956</v>
      </c>
      <c r="AD1495" s="7">
        <v>2.4266994164497374E-4</v>
      </c>
      <c r="AE1495" s="7">
        <v>1.2933897637306977</v>
      </c>
      <c r="AF1495" s="7">
        <v>1.1661884325709231</v>
      </c>
      <c r="AG1495" s="7">
        <v>0.68819091821527223</v>
      </c>
      <c r="AH1495" s="7">
        <v>-1.7204194927519325</v>
      </c>
    </row>
    <row r="1496" spans="24:34" x14ac:dyDescent="0.25">
      <c r="X1496">
        <v>72</v>
      </c>
      <c r="Y1496" s="7">
        <v>72.423822399157032</v>
      </c>
      <c r="Z1496" s="7">
        <v>-0.42382239915703224</v>
      </c>
      <c r="AA1496" s="7">
        <v>-0.43286263829473626</v>
      </c>
      <c r="AB1496" s="7">
        <v>2.0884775764699791E-2</v>
      </c>
      <c r="AC1496" s="7">
        <v>-0.11911566938042409</v>
      </c>
      <c r="AD1496" s="7">
        <v>1.5928695257582674E-5</v>
      </c>
      <c r="AE1496" s="7">
        <v>1.2933897637306977</v>
      </c>
      <c r="AF1496" s="7">
        <v>1.1672954323985461</v>
      </c>
      <c r="AG1496" s="7">
        <v>0.34513137988369602</v>
      </c>
      <c r="AH1496" s="7">
        <v>-0.43286263829473415</v>
      </c>
    </row>
    <row r="1497" spans="24:34" x14ac:dyDescent="0.25">
      <c r="X1497">
        <v>71.900000000000006</v>
      </c>
      <c r="Y1497" s="7">
        <v>73.253435826676437</v>
      </c>
      <c r="Z1497" s="7">
        <v>-1.3534358266764315</v>
      </c>
      <c r="AA1497" s="7">
        <v>-1.3589959540984324</v>
      </c>
      <c r="AB1497" s="7">
        <v>4.091349503460729E-3</v>
      </c>
      <c r="AC1497" s="7">
        <v>-0.37716363083391435</v>
      </c>
      <c r="AD1497" s="7">
        <v>3.0757645763220746E-5</v>
      </c>
      <c r="AE1497" s="7">
        <v>1.2933897637306977</v>
      </c>
      <c r="AF1497" s="7">
        <v>1.1743264961319577</v>
      </c>
      <c r="AG1497" s="7">
        <v>0.61413649202267273</v>
      </c>
      <c r="AH1497" s="7">
        <v>-1.3589959540984371</v>
      </c>
    </row>
    <row r="1498" spans="24:34" x14ac:dyDescent="0.25">
      <c r="X1498">
        <v>71.8</v>
      </c>
      <c r="Y1498" s="7">
        <v>73.027047011856553</v>
      </c>
      <c r="Z1498" s="7">
        <v>-1.2270470118565555</v>
      </c>
      <c r="AA1498" s="7">
        <v>-1.2320181596532223</v>
      </c>
      <c r="AB1498" s="7">
        <v>4.0349630869603512E-3</v>
      </c>
      <c r="AC1498" s="7">
        <v>-0.34193302429402861</v>
      </c>
      <c r="AD1498" s="7">
        <v>2.4930096934788613E-5</v>
      </c>
      <c r="AE1498" s="7">
        <v>1.3219841213691266</v>
      </c>
      <c r="AF1498" s="7">
        <v>1.1816574695398494</v>
      </c>
      <c r="AG1498" s="7">
        <v>0.58475039486436309</v>
      </c>
      <c r="AH1498" s="7">
        <v>-1.2320181596532211</v>
      </c>
    </row>
    <row r="1499" spans="24:34" x14ac:dyDescent="0.25">
      <c r="X1499">
        <v>71.599999999999994</v>
      </c>
      <c r="Y1499" s="7">
        <v>73.265475141298865</v>
      </c>
      <c r="Z1499" s="7">
        <v>-1.6654751412988702</v>
      </c>
      <c r="AA1499" s="7">
        <v>-1.6731559420703945</v>
      </c>
      <c r="AB1499" s="7">
        <v>4.5906066364755404E-3</v>
      </c>
      <c r="AC1499" s="7">
        <v>-0.46423638876866502</v>
      </c>
      <c r="AD1499" s="7">
        <v>5.2311009725942105E-5</v>
      </c>
      <c r="AE1499" s="7">
        <v>1.3219841213691266</v>
      </c>
      <c r="AF1499" s="7">
        <v>1.1824175574653653</v>
      </c>
      <c r="AG1499" s="7">
        <v>0.68134894787374922</v>
      </c>
      <c r="AH1499" s="7">
        <v>-1.6731559420703972</v>
      </c>
    </row>
    <row r="1500" spans="24:34" x14ac:dyDescent="0.25">
      <c r="X1500">
        <v>71.099999999999994</v>
      </c>
      <c r="Y1500" s="7">
        <v>72.748687714412682</v>
      </c>
      <c r="Z1500" s="7">
        <v>-1.6486877144126879</v>
      </c>
      <c r="AA1500" s="7">
        <v>-1.6589176829164671</v>
      </c>
      <c r="AB1500" s="7">
        <v>6.166652275235102E-3</v>
      </c>
      <c r="AC1500" s="7">
        <v>-0.45992128691636874</v>
      </c>
      <c r="AD1500" s="7">
        <v>6.9079520706050781E-5</v>
      </c>
      <c r="AE1500" s="7">
        <v>1.3219841213691266</v>
      </c>
      <c r="AF1500" s="7">
        <v>1.1849117905878828</v>
      </c>
      <c r="AG1500" s="7">
        <v>0.67817496777481312</v>
      </c>
      <c r="AH1500" s="7">
        <v>-1.6589176829164725</v>
      </c>
    </row>
    <row r="1501" spans="24:34" x14ac:dyDescent="0.25">
      <c r="X1501">
        <v>71</v>
      </c>
      <c r="Y1501" s="7">
        <v>71.892432627028001</v>
      </c>
      <c r="Z1501" s="7">
        <v>-0.89243262702800052</v>
      </c>
      <c r="AA1501" s="7">
        <v>-0.89448300586039409</v>
      </c>
      <c r="AB1501" s="7">
        <v>2.2922501813434906E-3</v>
      </c>
      <c r="AC1501" s="7">
        <v>-0.2484709717588886</v>
      </c>
      <c r="AD1501" s="7">
        <v>7.4654567903079465E-6</v>
      </c>
      <c r="AE1501" s="7">
        <v>1.3219841213691266</v>
      </c>
      <c r="AF1501" s="7">
        <v>1.1914336218293742</v>
      </c>
      <c r="AG1501" s="7">
        <v>0.49846862665456548</v>
      </c>
      <c r="AH1501" s="7">
        <v>-0.89448300586039264</v>
      </c>
    </row>
    <row r="1502" spans="24:34" x14ac:dyDescent="0.25">
      <c r="X1502">
        <v>78</v>
      </c>
      <c r="Y1502" s="7">
        <v>72.37463251689644</v>
      </c>
      <c r="Z1502" s="7">
        <v>5.6253674831035596</v>
      </c>
      <c r="AA1502" s="7">
        <v>5.6620183071540566</v>
      </c>
      <c r="AB1502" s="7">
        <v>6.4731023571915226E-3</v>
      </c>
      <c r="AC1502" s="7">
        <v>1.5695059831571314</v>
      </c>
      <c r="AD1502" s="7">
        <v>8.4470525410973668E-4</v>
      </c>
      <c r="AE1502" s="7">
        <v>1.3219841213691266</v>
      </c>
      <c r="AF1502" s="7">
        <v>1.1924719494232385</v>
      </c>
      <c r="AG1502" s="7">
        <v>1.2527992589226462</v>
      </c>
      <c r="AH1502" s="7">
        <v>5.6620183071540602</v>
      </c>
    </row>
    <row r="1503" spans="24:34" x14ac:dyDescent="0.25">
      <c r="X1503">
        <v>76</v>
      </c>
      <c r="Y1503" s="7">
        <v>70.842998641877628</v>
      </c>
      <c r="Z1503" s="7">
        <v>5.1570013581223719</v>
      </c>
      <c r="AA1503" s="7">
        <v>5.2540832691386044</v>
      </c>
      <c r="AB1503" s="7">
        <v>1.8477421472643227E-2</v>
      </c>
      <c r="AC1503" s="7">
        <v>1.4476013863830079</v>
      </c>
      <c r="AD1503" s="7">
        <v>2.076277753271823E-3</v>
      </c>
      <c r="AE1503" s="7">
        <v>1.3404190152831756</v>
      </c>
      <c r="AF1503" s="7">
        <v>1.1946709624053899</v>
      </c>
      <c r="AG1503" s="7">
        <v>1.2031630755566796</v>
      </c>
      <c r="AH1503" s="7">
        <v>5.2540832691386088</v>
      </c>
    </row>
    <row r="1504" spans="24:34" x14ac:dyDescent="0.25">
      <c r="X1504">
        <v>74</v>
      </c>
      <c r="Y1504" s="7">
        <v>71.296311746550458</v>
      </c>
      <c r="Z1504" s="7">
        <v>2.7036882534495419</v>
      </c>
      <c r="AA1504" s="7">
        <v>2.7611625411832534</v>
      </c>
      <c r="AB1504" s="7">
        <v>2.0815249691558357E-2</v>
      </c>
      <c r="AC1504" s="7">
        <v>0.75984705636034189</v>
      </c>
      <c r="AD1504" s="7">
        <v>6.4597506369136535E-4</v>
      </c>
      <c r="AE1504" s="7">
        <v>1.3404190152831756</v>
      </c>
      <c r="AF1504" s="7">
        <v>1.2040843910900216</v>
      </c>
      <c r="AG1504" s="7">
        <v>0.8716920651011697</v>
      </c>
      <c r="AH1504" s="7">
        <v>2.761162541183249</v>
      </c>
    </row>
    <row r="1505" spans="24:34" x14ac:dyDescent="0.25">
      <c r="X1505">
        <v>71</v>
      </c>
      <c r="Y1505" s="7">
        <v>70.060668089013774</v>
      </c>
      <c r="Z1505" s="7">
        <v>0.93933191098622615</v>
      </c>
      <c r="AA1505" s="7">
        <v>0.95407727556880673</v>
      </c>
      <c r="AB1505" s="7">
        <v>1.5455105115879199E-2</v>
      </c>
      <c r="AC1505" s="7">
        <v>0.26327111085423499</v>
      </c>
      <c r="AD1505" s="7">
        <v>5.7264997947905355E-5</v>
      </c>
      <c r="AE1505" s="7">
        <v>1.3404190152831756</v>
      </c>
      <c r="AF1505" s="7">
        <v>1.2047156984784795</v>
      </c>
      <c r="AG1505" s="7">
        <v>0.51309951359773764</v>
      </c>
      <c r="AH1505" s="7">
        <v>0.95407727556881383</v>
      </c>
    </row>
    <row r="1506" spans="24:34" x14ac:dyDescent="0.25">
      <c r="X1506">
        <v>69.900000000000006</v>
      </c>
      <c r="Y1506" s="7">
        <v>70.0178100910952</v>
      </c>
      <c r="Z1506" s="7">
        <v>-0.11781009109519403</v>
      </c>
      <c r="AA1506" s="7">
        <v>-0.12090453447871141</v>
      </c>
      <c r="AB1506" s="7">
        <v>2.5594105273693851E-2</v>
      </c>
      <c r="AC1506" s="7">
        <v>-3.3190548710559709E-2</v>
      </c>
      <c r="AD1506" s="7">
        <v>1.5229137680713579E-6</v>
      </c>
      <c r="AE1506" s="7">
        <v>1.3404190152831756</v>
      </c>
      <c r="AF1506" s="7">
        <v>1.2143801125673199</v>
      </c>
      <c r="AG1506" s="7">
        <v>0.18218273439203758</v>
      </c>
      <c r="AH1506" s="7">
        <v>-0.12090453447870905</v>
      </c>
    </row>
    <row r="1507" spans="24:34" x14ac:dyDescent="0.25">
      <c r="X1507">
        <v>69.7</v>
      </c>
      <c r="Y1507" s="7">
        <v>70.057578256456338</v>
      </c>
      <c r="Z1507" s="7">
        <v>-0.35757825645633545</v>
      </c>
      <c r="AA1507" s="7">
        <v>-0.36305850475459067</v>
      </c>
      <c r="AB1507" s="7">
        <v>1.509466994019785E-2</v>
      </c>
      <c r="AC1507" s="7">
        <v>-0.10020185241549144</v>
      </c>
      <c r="AD1507" s="7">
        <v>8.0989185841052745E-6</v>
      </c>
      <c r="AE1507" s="7">
        <v>1.3555018111021329</v>
      </c>
      <c r="AF1507" s="7">
        <v>1.2236917709877888</v>
      </c>
      <c r="AG1507" s="7">
        <v>0.316546761814888</v>
      </c>
      <c r="AH1507" s="7">
        <v>-0.36305850475458767</v>
      </c>
    </row>
    <row r="1508" spans="24:34" x14ac:dyDescent="0.25">
      <c r="X1508">
        <v>69.599999999999994</v>
      </c>
      <c r="Y1508" s="7">
        <v>70.516450994526423</v>
      </c>
      <c r="Z1508" s="7">
        <v>-0.91645099452642853</v>
      </c>
      <c r="AA1508" s="7">
        <v>-0.91868019287797154</v>
      </c>
      <c r="AB1508" s="7">
        <v>2.4265227103206443E-3</v>
      </c>
      <c r="AC1508" s="7">
        <v>-0.2551753338576585</v>
      </c>
      <c r="AD1508" s="7">
        <v>8.3361063906457722E-6</v>
      </c>
      <c r="AE1508" s="7">
        <v>1.3555018111021329</v>
      </c>
      <c r="AF1508" s="7">
        <v>1.2251947264989356</v>
      </c>
      <c r="AG1508" s="7">
        <v>0.50514882347448709</v>
      </c>
      <c r="AH1508" s="7">
        <v>-0.91868019287796865</v>
      </c>
    </row>
    <row r="1509" spans="24:34" x14ac:dyDescent="0.25">
      <c r="X1509">
        <v>69.5</v>
      </c>
      <c r="Y1509" s="7">
        <v>71.144836945350349</v>
      </c>
      <c r="Z1509" s="7">
        <v>-1.6448369453503489</v>
      </c>
      <c r="AA1509" s="7">
        <v>-1.6494841468690566</v>
      </c>
      <c r="AB1509" s="7">
        <v>2.8173665855074606E-3</v>
      </c>
      <c r="AC1509" s="7">
        <v>-0.45807584443925109</v>
      </c>
      <c r="AD1509" s="7">
        <v>3.1202531759009862E-5</v>
      </c>
      <c r="AE1509" s="7">
        <v>1.3555018111021329</v>
      </c>
      <c r="AF1509" s="7">
        <v>1.2273354837292088</v>
      </c>
      <c r="AG1509" s="7">
        <v>0.6768130055186965</v>
      </c>
      <c r="AH1509" s="7">
        <v>-1.649484146869062</v>
      </c>
    </row>
    <row r="1510" spans="24:34" x14ac:dyDescent="0.25">
      <c r="X1510">
        <v>69.400000000000006</v>
      </c>
      <c r="Y1510" s="7">
        <v>72.968994465702494</v>
      </c>
      <c r="Z1510" s="7">
        <v>-3.5689944657024881</v>
      </c>
      <c r="AA1510" s="7">
        <v>-3.5819273712000665</v>
      </c>
      <c r="AB1510" s="7">
        <v>3.610599589919555E-3</v>
      </c>
      <c r="AC1510" s="7">
        <v>-0.9943361224761218</v>
      </c>
      <c r="AD1510" s="7">
        <v>1.8856585836087231E-4</v>
      </c>
      <c r="AE1510" s="7">
        <v>1.3555018111021329</v>
      </c>
      <c r="AF1510" s="7">
        <v>1.2300162641513999</v>
      </c>
      <c r="AG1510" s="7">
        <v>0.99716403990322566</v>
      </c>
      <c r="AH1510" s="7">
        <v>-3.5819273712000648</v>
      </c>
    </row>
    <row r="1511" spans="24:34" x14ac:dyDescent="0.25">
      <c r="X1511">
        <v>69.3</v>
      </c>
      <c r="Y1511" s="7">
        <v>70.013714786793628</v>
      </c>
      <c r="Z1511" s="7">
        <v>-0.71371478679363065</v>
      </c>
      <c r="AA1511" s="7">
        <v>-0.71533845939293883</v>
      </c>
      <c r="AB1511" s="7">
        <v>2.2697963152753901E-3</v>
      </c>
      <c r="AC1511" s="7">
        <v>-0.19871013874527257</v>
      </c>
      <c r="AD1511" s="7">
        <v>4.7278122253645601E-6</v>
      </c>
      <c r="AE1511" s="7">
        <v>1.3555018111021329</v>
      </c>
      <c r="AF1511" s="7">
        <v>1.2409387984369507</v>
      </c>
      <c r="AG1511" s="7">
        <v>0.44576915409802925</v>
      </c>
      <c r="AH1511" s="7">
        <v>-0.7153384593929355</v>
      </c>
    </row>
    <row r="1512" spans="24:34" x14ac:dyDescent="0.25">
      <c r="X1512">
        <v>69.2</v>
      </c>
      <c r="Y1512" s="7">
        <v>69.654378291259306</v>
      </c>
      <c r="Z1512" s="7">
        <v>-0.45437829125930307</v>
      </c>
      <c r="AA1512" s="7">
        <v>-0.46037355894836196</v>
      </c>
      <c r="AB1512" s="7">
        <v>1.3022615162247871E-2</v>
      </c>
      <c r="AC1512" s="7">
        <v>-0.12719377734309936</v>
      </c>
      <c r="AD1512" s="7">
        <v>1.123489800784338E-5</v>
      </c>
      <c r="AE1512" s="7">
        <v>1.3748000243745633</v>
      </c>
      <c r="AF1512" s="7">
        <v>1.2538804598248807</v>
      </c>
      <c r="AG1512" s="7">
        <v>0.35664236616405987</v>
      </c>
      <c r="AH1512" s="7">
        <v>-0.46037355894836202</v>
      </c>
    </row>
    <row r="1513" spans="24:34" x14ac:dyDescent="0.25">
      <c r="X1513">
        <v>75.099999999999994</v>
      </c>
      <c r="Y1513" s="7">
        <v>75.333122480500521</v>
      </c>
      <c r="Z1513" s="7">
        <v>-0.23312248050052631</v>
      </c>
      <c r="AA1513" s="7">
        <v>-0.23512944095963917</v>
      </c>
      <c r="AB1513" s="7">
        <v>8.5355557811975149E-3</v>
      </c>
      <c r="AC1513" s="7">
        <v>-6.5109966989123844E-2</v>
      </c>
      <c r="AD1513" s="7">
        <v>1.9208613142575575E-6</v>
      </c>
      <c r="AE1513" s="7">
        <v>1.3748000243745633</v>
      </c>
      <c r="AF1513" s="7">
        <v>1.2595729200556354</v>
      </c>
      <c r="AG1513" s="7">
        <v>0.25516654755105311</v>
      </c>
      <c r="AH1513" s="7">
        <v>-0.23512944095963909</v>
      </c>
    </row>
    <row r="1514" spans="24:34" x14ac:dyDescent="0.25">
      <c r="X1514">
        <v>74.900000000000006</v>
      </c>
      <c r="Y1514" s="7">
        <v>77.102623538534218</v>
      </c>
      <c r="Z1514" s="7">
        <v>-2.2026235385342119</v>
      </c>
      <c r="AA1514" s="7">
        <v>-2.2140444965682207</v>
      </c>
      <c r="AB1514" s="7">
        <v>5.1584139576744664E-3</v>
      </c>
      <c r="AC1514" s="7">
        <v>-0.61413691378631852</v>
      </c>
      <c r="AD1514" s="7">
        <v>1.0292931040677867E-4</v>
      </c>
      <c r="AE1514" s="7">
        <v>1.3748000243745633</v>
      </c>
      <c r="AF1514" s="7">
        <v>1.2628293630646616</v>
      </c>
      <c r="AG1514" s="7">
        <v>0.7836688801951488</v>
      </c>
      <c r="AH1514" s="7">
        <v>-2.2140444965682216</v>
      </c>
    </row>
    <row r="1515" spans="24:34" x14ac:dyDescent="0.25">
      <c r="X1515">
        <v>74.900000000000006</v>
      </c>
      <c r="Y1515" s="7">
        <v>76.923275414229309</v>
      </c>
      <c r="Z1515" s="7">
        <v>-2.0232754142293032</v>
      </c>
      <c r="AA1515" s="7">
        <v>-2.0333165092516907</v>
      </c>
      <c r="AB1515" s="7">
        <v>4.9382843136817362E-3</v>
      </c>
      <c r="AC1515" s="7">
        <v>-0.56406855167537395</v>
      </c>
      <c r="AD1515" s="7">
        <v>8.3106739944735909E-5</v>
      </c>
      <c r="AE1515" s="7">
        <v>1.3748000243745633</v>
      </c>
      <c r="AF1515" s="7">
        <v>1.2692235396671032</v>
      </c>
      <c r="AG1515" s="7">
        <v>0.75104497313767704</v>
      </c>
      <c r="AH1515" s="7">
        <v>-2.0333165092516907</v>
      </c>
    </row>
    <row r="1516" spans="24:34" x14ac:dyDescent="0.25">
      <c r="X1516">
        <v>74.8</v>
      </c>
      <c r="Y1516" s="7">
        <v>76.806771970372694</v>
      </c>
      <c r="Z1516" s="7">
        <v>-2.0067719703726965</v>
      </c>
      <c r="AA1516" s="7">
        <v>-2.0165411534566289</v>
      </c>
      <c r="AB1516" s="7">
        <v>4.8445245301255166E-3</v>
      </c>
      <c r="AC1516" s="7">
        <v>-0.55944120375480566</v>
      </c>
      <c r="AD1516" s="7">
        <v>8.0189133539989885E-5</v>
      </c>
      <c r="AE1516" s="7">
        <v>1.3748000243745633</v>
      </c>
      <c r="AF1516" s="7">
        <v>1.2793820150396442</v>
      </c>
      <c r="AG1516" s="7">
        <v>0.7479580227224023</v>
      </c>
      <c r="AH1516" s="7">
        <v>-2.0165411534566249</v>
      </c>
    </row>
    <row r="1517" spans="24:34" x14ac:dyDescent="0.25">
      <c r="X1517">
        <v>74.8</v>
      </c>
      <c r="Y1517" s="7">
        <v>76.355276825594487</v>
      </c>
      <c r="Z1517" s="7">
        <v>-1.5552768255944898</v>
      </c>
      <c r="AA1517" s="7">
        <v>-1.5628283355243298</v>
      </c>
      <c r="AB1517" s="7">
        <v>4.8319509943498254E-3</v>
      </c>
      <c r="AC1517" s="7">
        <v>-0.43357215255303555</v>
      </c>
      <c r="AD1517" s="7">
        <v>4.8039143667093249E-5</v>
      </c>
      <c r="AE1517" s="7">
        <v>1.3946242806491955</v>
      </c>
      <c r="AF1517" s="7">
        <v>1.2842046590953333</v>
      </c>
      <c r="AG1517" s="7">
        <v>0.65846195983749556</v>
      </c>
      <c r="AH1517" s="7">
        <v>-1.5628283355243247</v>
      </c>
    </row>
    <row r="1518" spans="24:34" x14ac:dyDescent="0.25">
      <c r="X1518">
        <v>74.7</v>
      </c>
      <c r="Y1518" s="7">
        <v>76.515411438990583</v>
      </c>
      <c r="Z1518" s="7">
        <v>-1.81541143899058</v>
      </c>
      <c r="AA1518" s="7">
        <v>-1.8236693757256006</v>
      </c>
      <c r="AB1518" s="7">
        <v>4.5281983921739988E-3</v>
      </c>
      <c r="AC1518" s="7">
        <v>-0.50601393645428716</v>
      </c>
      <c r="AD1518" s="7">
        <v>6.1301039517656388E-5</v>
      </c>
      <c r="AE1518" s="7">
        <v>1.3946242806491955</v>
      </c>
      <c r="AF1518" s="7">
        <v>1.291604709085163</v>
      </c>
      <c r="AG1518" s="7">
        <v>0.71134656564454368</v>
      </c>
      <c r="AH1518" s="7">
        <v>-1.8236693757255975</v>
      </c>
    </row>
    <row r="1519" spans="24:34" x14ac:dyDescent="0.25">
      <c r="X1519">
        <v>74.7</v>
      </c>
      <c r="Y1519" s="7">
        <v>76.054730176769937</v>
      </c>
      <c r="Z1519" s="7">
        <v>-1.3547301767699338</v>
      </c>
      <c r="AA1519" s="7">
        <v>-1.361084872170693</v>
      </c>
      <c r="AB1519" s="7">
        <v>4.6688458087280702E-3</v>
      </c>
      <c r="AC1519" s="7">
        <v>-0.37763383387733407</v>
      </c>
      <c r="AD1519" s="7">
        <v>3.52070898003755E-5</v>
      </c>
      <c r="AE1519" s="7">
        <v>1.3946242806491955</v>
      </c>
      <c r="AF1519" s="7">
        <v>1.2920121343924684</v>
      </c>
      <c r="AG1519" s="7">
        <v>0.61451918918560555</v>
      </c>
      <c r="AH1519" s="7">
        <v>-1.3610848721706912</v>
      </c>
    </row>
    <row r="1520" spans="24:34" x14ac:dyDescent="0.25">
      <c r="X1520">
        <v>74.599999999999994</v>
      </c>
      <c r="Y1520" s="7">
        <v>76.093340671391061</v>
      </c>
      <c r="Z1520" s="7">
        <v>-1.4933406713910671</v>
      </c>
      <c r="AA1520" s="7">
        <v>-1.5000899643082874</v>
      </c>
      <c r="AB1520" s="7">
        <v>4.4992587630105479E-3</v>
      </c>
      <c r="AC1520" s="7">
        <v>-0.41623633725021991</v>
      </c>
      <c r="AD1520" s="7">
        <v>4.1212196796128179E-5</v>
      </c>
      <c r="AE1520" s="7">
        <v>1.3946242806491955</v>
      </c>
      <c r="AF1520" s="7">
        <v>1.2952922023197804</v>
      </c>
      <c r="AG1520" s="7">
        <v>0.64516380652530403</v>
      </c>
      <c r="AH1520" s="7">
        <v>-1.5000899643082852</v>
      </c>
    </row>
    <row r="1521" spans="24:34" x14ac:dyDescent="0.25">
      <c r="X1521">
        <v>74.400000000000006</v>
      </c>
      <c r="Y1521" s="7">
        <v>75.899398356820583</v>
      </c>
      <c r="Z1521" s="7">
        <v>-1.4993983568205778</v>
      </c>
      <c r="AA1521" s="7">
        <v>-1.5059257561700008</v>
      </c>
      <c r="AB1521" s="7">
        <v>4.3344762002248231E-3</v>
      </c>
      <c r="AC1521" s="7">
        <v>-0.41789020104608426</v>
      </c>
      <c r="AD1521" s="7">
        <v>4.0012337891958942E-5</v>
      </c>
      <c r="AE1521" s="7">
        <v>1.3946242806491955</v>
      </c>
      <c r="AF1521" s="7">
        <v>1.2981743740602556</v>
      </c>
      <c r="AG1521" s="7">
        <v>0.64644427528293902</v>
      </c>
      <c r="AH1521" s="7">
        <v>-1.5059257561700023</v>
      </c>
    </row>
    <row r="1522" spans="24:34" x14ac:dyDescent="0.25">
      <c r="X1522">
        <v>74.2</v>
      </c>
      <c r="Y1522" s="7">
        <v>75.483270255264813</v>
      </c>
      <c r="Z1522" s="7">
        <v>-1.2832702552648101</v>
      </c>
      <c r="AA1522" s="7">
        <v>-1.2885012770566391</v>
      </c>
      <c r="AB1522" s="7">
        <v>4.0597722990109711E-3</v>
      </c>
      <c r="AC1522" s="7">
        <v>-0.35760483529214049</v>
      </c>
      <c r="AD1522" s="7">
        <v>2.7436048705839064E-5</v>
      </c>
      <c r="AE1522" s="7">
        <v>1.3946242806491955</v>
      </c>
      <c r="AF1522" s="7">
        <v>1.2996041966121459</v>
      </c>
      <c r="AG1522" s="7">
        <v>0.59800069840439185</v>
      </c>
      <c r="AH1522" s="7">
        <v>-1.2885012770566449</v>
      </c>
    </row>
    <row r="1523" spans="24:34" x14ac:dyDescent="0.25">
      <c r="X1523">
        <v>74</v>
      </c>
      <c r="Y1523" s="7">
        <v>75.06568208351878</v>
      </c>
      <c r="Z1523" s="7">
        <v>-1.0656820835187801</v>
      </c>
      <c r="AA1523" s="7">
        <v>-1.0697419406489956</v>
      </c>
      <c r="AB1523" s="7">
        <v>3.7951743088150921E-3</v>
      </c>
      <c r="AC1523" s="7">
        <v>-0.29693079125117705</v>
      </c>
      <c r="AD1523" s="7">
        <v>1.7678277892444423E-5</v>
      </c>
      <c r="AE1523" s="7">
        <v>1.4191611772342045</v>
      </c>
      <c r="AF1523" s="7">
        <v>1.304810788089654</v>
      </c>
      <c r="AG1523" s="7">
        <v>0.54491356310077022</v>
      </c>
      <c r="AH1523" s="7">
        <v>-1.0697419406489932</v>
      </c>
    </row>
    <row r="1524" spans="24:34" x14ac:dyDescent="0.25">
      <c r="X1524">
        <v>73.7</v>
      </c>
      <c r="Y1524" s="7">
        <v>73.368237275423652</v>
      </c>
      <c r="Z1524" s="7">
        <v>0.33176272457635037</v>
      </c>
      <c r="AA1524" s="7">
        <v>0.33405185766955015</v>
      </c>
      <c r="AB1524" s="7">
        <v>6.852627939759692E-3</v>
      </c>
      <c r="AC1524" s="7">
        <v>9.258116295840671E-2</v>
      </c>
      <c r="AD1524" s="7">
        <v>3.1126846046839583E-6</v>
      </c>
      <c r="AE1524" s="7">
        <v>1.4191611772342045</v>
      </c>
      <c r="AF1524" s="7">
        <v>1.3079210632652858</v>
      </c>
      <c r="AG1524" s="7">
        <v>0.3042715283400777</v>
      </c>
      <c r="AH1524" s="7">
        <v>0.33405185766954532</v>
      </c>
    </row>
    <row r="1525" spans="24:34" x14ac:dyDescent="0.25">
      <c r="X1525">
        <v>73.5</v>
      </c>
      <c r="Y1525" s="7">
        <v>74.504555536883686</v>
      </c>
      <c r="Z1525" s="7">
        <v>-1.0045555368836858</v>
      </c>
      <c r="AA1525" s="7">
        <v>-1.0081884381789763</v>
      </c>
      <c r="AB1525" s="7">
        <v>3.6033951171337798E-3</v>
      </c>
      <c r="AC1525" s="7">
        <v>-0.27987217570266443</v>
      </c>
      <c r="AD1525" s="7">
        <v>1.4908896288719028E-5</v>
      </c>
      <c r="AE1525" s="7">
        <v>1.4191611772342045</v>
      </c>
      <c r="AF1525" s="7">
        <v>1.3138513491231574</v>
      </c>
      <c r="AG1525" s="7">
        <v>0.52902946581704169</v>
      </c>
      <c r="AH1525" s="7">
        <v>-1.0081884381789707</v>
      </c>
    </row>
    <row r="1526" spans="24:34" x14ac:dyDescent="0.25">
      <c r="X1526">
        <v>73.2</v>
      </c>
      <c r="Y1526" s="7">
        <v>74.395636738201205</v>
      </c>
      <c r="Z1526" s="7">
        <v>-1.1956367382012019</v>
      </c>
      <c r="AA1526" s="7">
        <v>-1.2000909080881854</v>
      </c>
      <c r="AB1526" s="7">
        <v>3.7115270659584523E-3</v>
      </c>
      <c r="AC1526" s="7">
        <v>-0.33312604603791407</v>
      </c>
      <c r="AD1526" s="7">
        <v>2.1758607877299804E-5</v>
      </c>
      <c r="AE1526" s="7">
        <v>1.4191611772342045</v>
      </c>
      <c r="AF1526" s="7">
        <v>1.3224808054138639</v>
      </c>
      <c r="AG1526" s="7">
        <v>0.5771707252086804</v>
      </c>
      <c r="AH1526" s="7">
        <v>-1.2000909080881819</v>
      </c>
    </row>
    <row r="1527" spans="24:34" x14ac:dyDescent="0.25">
      <c r="X1527">
        <v>72.900000000000006</v>
      </c>
      <c r="Y1527" s="7">
        <v>72.298291548710822</v>
      </c>
      <c r="Z1527" s="7">
        <v>0.60170845128918415</v>
      </c>
      <c r="AA1527" s="7">
        <v>0.60322253020494543</v>
      </c>
      <c r="AB1527" s="7">
        <v>2.5099840273575891E-3</v>
      </c>
      <c r="AC1527" s="7">
        <v>0.16754586903368021</v>
      </c>
      <c r="AD1527" s="7">
        <v>3.7177163233271885E-6</v>
      </c>
      <c r="AE1527" s="7">
        <v>1.4191611772342045</v>
      </c>
      <c r="AF1527" s="7">
        <v>1.3415340588717739</v>
      </c>
      <c r="AG1527" s="7">
        <v>0.4093236727012991</v>
      </c>
      <c r="AH1527" s="7">
        <v>0.60322253020494077</v>
      </c>
    </row>
    <row r="1528" spans="24:34" x14ac:dyDescent="0.25">
      <c r="X1528">
        <v>75.5</v>
      </c>
      <c r="Y1528" s="7">
        <v>77.388760046405395</v>
      </c>
      <c r="Z1528" s="7">
        <v>-1.8887600464053946</v>
      </c>
      <c r="AA1528" s="7">
        <v>-1.9074995801964008</v>
      </c>
      <c r="AB1528" s="7">
        <v>9.824135211120081E-3</v>
      </c>
      <c r="AC1528" s="7">
        <v>-0.52786456712378715</v>
      </c>
      <c r="AD1528" s="7">
        <v>1.4550349184037979E-4</v>
      </c>
      <c r="AE1528" s="7">
        <v>1.4191611772342045</v>
      </c>
      <c r="AF1528" s="7">
        <v>1.3423427826203533</v>
      </c>
      <c r="AG1528" s="7">
        <v>0.72654288732585304</v>
      </c>
      <c r="AH1528" s="7">
        <v>-1.907499580196399</v>
      </c>
    </row>
    <row r="1529" spans="24:34" x14ac:dyDescent="0.25">
      <c r="X1529">
        <v>75.2</v>
      </c>
      <c r="Y1529" s="7">
        <v>77.150382920203384</v>
      </c>
      <c r="Z1529" s="7">
        <v>-1.9503829202033813</v>
      </c>
      <c r="AA1529" s="7">
        <v>-1.9733770847581695</v>
      </c>
      <c r="AB1529" s="7">
        <v>1.165218990956666E-2</v>
      </c>
      <c r="AC1529" s="7">
        <v>-0.54559059432246759</v>
      </c>
      <c r="AD1529" s="7">
        <v>1.8470467947322305E-4</v>
      </c>
      <c r="AE1529" s="7">
        <v>1.4191611772342045</v>
      </c>
      <c r="AF1529" s="7">
        <v>1.3494609615743844</v>
      </c>
      <c r="AG1529" s="7">
        <v>0.73864104565239774</v>
      </c>
      <c r="AH1529" s="7">
        <v>-1.9733770847581704</v>
      </c>
    </row>
    <row r="1530" spans="24:34" x14ac:dyDescent="0.25">
      <c r="X1530">
        <v>74.8</v>
      </c>
      <c r="Y1530" s="7">
        <v>75.27295122238597</v>
      </c>
      <c r="Z1530" s="7">
        <v>-0.47295122238597287</v>
      </c>
      <c r="AA1530" s="7">
        <v>-0.4751657364317623</v>
      </c>
      <c r="AB1530" s="7">
        <v>4.6605086941373082E-3</v>
      </c>
      <c r="AC1530" s="7">
        <v>-0.13183557759857961</v>
      </c>
      <c r="AD1530" s="7">
        <v>4.2832531060215477E-6</v>
      </c>
      <c r="AE1530" s="7">
        <v>1.4191611772342045</v>
      </c>
      <c r="AF1530" s="7">
        <v>1.3648982343884835</v>
      </c>
      <c r="AG1530" s="7">
        <v>0.36309169310048889</v>
      </c>
      <c r="AH1530" s="7">
        <v>-0.47516573643176924</v>
      </c>
    </row>
    <row r="1531" spans="24:34" x14ac:dyDescent="0.25">
      <c r="X1531">
        <v>74.5</v>
      </c>
      <c r="Y1531" s="7">
        <v>75.338726943164104</v>
      </c>
      <c r="Z1531" s="7">
        <v>-0.83872694316410445</v>
      </c>
      <c r="AA1531" s="7">
        <v>-0.8419505775246563</v>
      </c>
      <c r="AB1531" s="7">
        <v>3.8287691066442209E-3</v>
      </c>
      <c r="AC1531" s="7">
        <v>-0.2336982652340811</v>
      </c>
      <c r="AD1531" s="7">
        <v>1.1047971824913951E-5</v>
      </c>
      <c r="AE1531" s="7">
        <v>1.4191611772342045</v>
      </c>
      <c r="AF1531" s="7">
        <v>1.3702339518784261</v>
      </c>
      <c r="AG1531" s="7">
        <v>0.48342348436343169</v>
      </c>
      <c r="AH1531" s="7">
        <v>-0.84195057752465208</v>
      </c>
    </row>
    <row r="1532" spans="24:34" x14ac:dyDescent="0.25">
      <c r="X1532">
        <v>74.2</v>
      </c>
      <c r="Y1532" s="7">
        <v>73.689166704522933</v>
      </c>
      <c r="Z1532" s="7">
        <v>0.51083329547707024</v>
      </c>
      <c r="AA1532" s="7">
        <v>0.51281458138853964</v>
      </c>
      <c r="AB1532" s="7">
        <v>3.863552214341042E-3</v>
      </c>
      <c r="AC1532" s="7">
        <v>0.14233826658708645</v>
      </c>
      <c r="AD1532" s="7">
        <v>4.1357825777624415E-6</v>
      </c>
      <c r="AE1532" s="7">
        <v>1.4576525936309466</v>
      </c>
      <c r="AF1532" s="7">
        <v>1.3763016427409425</v>
      </c>
      <c r="AG1532" s="7">
        <v>0.37727743980668449</v>
      </c>
      <c r="AH1532" s="7">
        <v>0.5128145813885403</v>
      </c>
    </row>
    <row r="1533" spans="24:34" x14ac:dyDescent="0.25">
      <c r="X1533">
        <v>73.900000000000006</v>
      </c>
      <c r="Y1533" s="7">
        <v>73.279077879404198</v>
      </c>
      <c r="Z1533" s="7">
        <v>0.62092212059580731</v>
      </c>
      <c r="AA1533" s="7">
        <v>0.62333433503009417</v>
      </c>
      <c r="AB1533" s="7">
        <v>3.8698565099449028E-3</v>
      </c>
      <c r="AC1533" s="7">
        <v>0.17301389471960835</v>
      </c>
      <c r="AD1533" s="7">
        <v>6.120503409483279E-6</v>
      </c>
      <c r="AE1533" s="7">
        <v>1.4576525936309466</v>
      </c>
      <c r="AF1533" s="7">
        <v>1.3907384680406882</v>
      </c>
      <c r="AG1533" s="7">
        <v>0.41594938961321765</v>
      </c>
      <c r="AH1533" s="7">
        <v>0.62333433503009572</v>
      </c>
    </row>
    <row r="1534" spans="24:34" x14ac:dyDescent="0.25">
      <c r="X1534">
        <v>73.5</v>
      </c>
      <c r="Y1534" s="7">
        <v>71.406495464234752</v>
      </c>
      <c r="Z1534" s="7">
        <v>2.0935045357652484</v>
      </c>
      <c r="AA1534" s="7">
        <v>2.1055400429720237</v>
      </c>
      <c r="AB1534" s="7">
        <v>5.7161141375338693E-3</v>
      </c>
      <c r="AC1534" s="7">
        <v>0.5838759641716651</v>
      </c>
      <c r="AD1534" s="7">
        <v>1.031521026546529E-4</v>
      </c>
      <c r="AE1534" s="7">
        <v>1.4576525936309466</v>
      </c>
      <c r="AF1534" s="7">
        <v>1.4031116265490602</v>
      </c>
      <c r="AG1534" s="7">
        <v>0.76411776852240854</v>
      </c>
      <c r="AH1534" s="7">
        <v>2.1055400429720246</v>
      </c>
    </row>
    <row r="1535" spans="24:34" x14ac:dyDescent="0.25">
      <c r="X1535">
        <v>73.2</v>
      </c>
      <c r="Y1535" s="7">
        <v>72.791838228227761</v>
      </c>
      <c r="Z1535" s="7">
        <v>0.40816177177224233</v>
      </c>
      <c r="AA1535" s="7">
        <v>0.40964636858697645</v>
      </c>
      <c r="AB1535" s="7">
        <v>3.6240936782843819E-3</v>
      </c>
      <c r="AC1535" s="7">
        <v>0.11371627096248542</v>
      </c>
      <c r="AD1535" s="7">
        <v>2.4755278485644641E-6</v>
      </c>
      <c r="AE1535" s="7">
        <v>1.4576525936309466</v>
      </c>
      <c r="AF1535" s="7">
        <v>1.4049658419750259</v>
      </c>
      <c r="AG1535" s="7">
        <v>0.33721843212150404</v>
      </c>
      <c r="AH1535" s="7">
        <v>0.40964636858697057</v>
      </c>
    </row>
    <row r="1536" spans="24:34" x14ac:dyDescent="0.25">
      <c r="X1536">
        <v>72.8</v>
      </c>
      <c r="Y1536" s="7">
        <v>70.390094150272759</v>
      </c>
      <c r="Z1536" s="7">
        <v>2.4099058497272381</v>
      </c>
      <c r="AA1536" s="7">
        <v>2.4556253452723951</v>
      </c>
      <c r="AB1536" s="7">
        <v>1.8618269938116671E-2</v>
      </c>
      <c r="AC1536" s="7">
        <v>0.67652364999967007</v>
      </c>
      <c r="AD1536" s="7">
        <v>4.5699738994980888E-4</v>
      </c>
      <c r="AE1536" s="7">
        <v>1.4576525936309466</v>
      </c>
      <c r="AF1536" s="7">
        <v>1.4288412674358002</v>
      </c>
      <c r="AG1536" s="7">
        <v>0.82251057743938472</v>
      </c>
      <c r="AH1536" s="7">
        <v>2.4556253452724004</v>
      </c>
    </row>
    <row r="1537" spans="24:34" x14ac:dyDescent="0.25">
      <c r="X1537">
        <v>72.400000000000006</v>
      </c>
      <c r="Y1537" s="7">
        <v>70.563444199648657</v>
      </c>
      <c r="Z1537" s="7">
        <v>1.8365558003513485</v>
      </c>
      <c r="AA1537" s="7">
        <v>1.8728851648127431</v>
      </c>
      <c r="AB1537" s="7">
        <v>1.9397539765885301E-2</v>
      </c>
      <c r="AC1537" s="7">
        <v>0.51577410085509778</v>
      </c>
      <c r="AD1537" s="7">
        <v>2.769613278290837E-4</v>
      </c>
      <c r="AE1537" s="7">
        <v>1.4576525936309466</v>
      </c>
      <c r="AF1537" s="7">
        <v>1.4476013863830079</v>
      </c>
      <c r="AG1537" s="7">
        <v>0.71817414382244216</v>
      </c>
      <c r="AH1537" s="7">
        <v>1.8728851648127403</v>
      </c>
    </row>
    <row r="1538" spans="24:34" x14ac:dyDescent="0.25">
      <c r="X1538">
        <v>72</v>
      </c>
      <c r="Y1538" s="7">
        <v>71.86890040818011</v>
      </c>
      <c r="Z1538" s="7">
        <v>0.13109959181988984</v>
      </c>
      <c r="AA1538" s="7">
        <v>0.13148667785250723</v>
      </c>
      <c r="AB1538" s="7">
        <v>2.9439182656282995E-3</v>
      </c>
      <c r="AC1538" s="7">
        <v>3.6512657036517973E-2</v>
      </c>
      <c r="AD1538" s="7">
        <v>2.0717599627929142E-7</v>
      </c>
      <c r="AE1538" s="7">
        <v>1.4576525936309466</v>
      </c>
      <c r="AF1538" s="7">
        <v>1.4657550486150561</v>
      </c>
      <c r="AG1538" s="7">
        <v>0.19108285385276716</v>
      </c>
      <c r="AH1538" s="7">
        <v>0.13148667785250662</v>
      </c>
    </row>
    <row r="1539" spans="24:34" x14ac:dyDescent="0.25">
      <c r="X1539">
        <v>71.599999999999994</v>
      </c>
      <c r="Y1539" s="7">
        <v>71.469838797492358</v>
      </c>
      <c r="Z1539" s="7">
        <v>0.13016120250763663</v>
      </c>
      <c r="AA1539" s="7">
        <v>0.13052927723165908</v>
      </c>
      <c r="AB1539" s="7">
        <v>2.8198633427944657E-3</v>
      </c>
      <c r="AC1539" s="7">
        <v>3.6249050438618979E-2</v>
      </c>
      <c r="AD1539" s="7">
        <v>1.9556634130519408E-7</v>
      </c>
      <c r="AE1539" s="7">
        <v>1.4576525936309466</v>
      </c>
      <c r="AF1539" s="7">
        <v>1.4704721542534949</v>
      </c>
      <c r="AG1539" s="7">
        <v>0.19039183395991274</v>
      </c>
      <c r="AH1539" s="7">
        <v>0.13052927723166366</v>
      </c>
    </row>
    <row r="1540" spans="24:34" x14ac:dyDescent="0.25">
      <c r="X1540">
        <v>71.2</v>
      </c>
      <c r="Y1540" s="7">
        <v>70.96130219404148</v>
      </c>
      <c r="Z1540" s="7">
        <v>0.23869780595852319</v>
      </c>
      <c r="AA1540" s="7">
        <v>0.23932039988194731</v>
      </c>
      <c r="AB1540" s="7">
        <v>2.6015079522108556E-3</v>
      </c>
      <c r="AC1540" s="7">
        <v>6.6468513333966445E-2</v>
      </c>
      <c r="AD1540" s="7">
        <v>6.0650555095174787E-7</v>
      </c>
      <c r="AE1540" s="7">
        <v>1.4576525936309466</v>
      </c>
      <c r="AF1540" s="7">
        <v>1.4738258618985216</v>
      </c>
      <c r="AG1540" s="7">
        <v>0.25781488190941665</v>
      </c>
      <c r="AH1540" s="7">
        <v>0.23932039988194234</v>
      </c>
    </row>
    <row r="1541" spans="24:34" x14ac:dyDescent="0.25">
      <c r="X1541">
        <v>78</v>
      </c>
      <c r="Y1541" s="7">
        <v>72.685726156644108</v>
      </c>
      <c r="Z1541" s="7">
        <v>5.3142738433558918</v>
      </c>
      <c r="AA1541" s="7">
        <v>5.3747208461627451</v>
      </c>
      <c r="AB1541" s="7">
        <v>1.1246538106255408E-2</v>
      </c>
      <c r="AC1541" s="7">
        <v>1.4862840355354106</v>
      </c>
      <c r="AD1541" s="7">
        <v>1.3224548905394612E-3</v>
      </c>
      <c r="AE1541" s="7">
        <v>1.4576525936309466</v>
      </c>
      <c r="AF1541" s="7">
        <v>1.4739318653425919</v>
      </c>
      <c r="AG1541" s="7">
        <v>1.2191324930192824</v>
      </c>
      <c r="AH1541" s="7">
        <v>5.3747208461627469</v>
      </c>
    </row>
    <row r="1542" spans="24:34" x14ac:dyDescent="0.25">
      <c r="X1542">
        <v>74</v>
      </c>
      <c r="Y1542" s="7">
        <v>70.193420599563936</v>
      </c>
      <c r="Z1542" s="7">
        <v>3.806579400436064</v>
      </c>
      <c r="AA1542" s="7">
        <v>3.8227684443323398</v>
      </c>
      <c r="AB1542" s="7">
        <v>4.2349004738389956E-3</v>
      </c>
      <c r="AC1542" s="7">
        <v>1.0608606350248884</v>
      </c>
      <c r="AD1542" s="7">
        <v>2.5191230146988711E-4</v>
      </c>
      <c r="AE1542" s="7">
        <v>1.4576525936309466</v>
      </c>
      <c r="AF1542" s="7">
        <v>1.4757229257293403</v>
      </c>
      <c r="AG1542" s="7">
        <v>1.0299808906115144</v>
      </c>
      <c r="AH1542" s="7">
        <v>3.8227684443323438</v>
      </c>
    </row>
    <row r="1543" spans="24:34" x14ac:dyDescent="0.25">
      <c r="X1543">
        <v>66</v>
      </c>
      <c r="Y1543" s="7">
        <v>69.3228042214607</v>
      </c>
      <c r="Z1543" s="7">
        <v>-3.3228042214607001</v>
      </c>
      <c r="AA1543" s="7">
        <v>-3.3378958117206707</v>
      </c>
      <c r="AB1543" s="7">
        <v>4.5212885935443422E-3</v>
      </c>
      <c r="AC1543" s="7">
        <v>-0.92616988779841747</v>
      </c>
      <c r="AD1543" s="7">
        <v>2.0504914591823689E-4</v>
      </c>
      <c r="AE1543" s="7">
        <v>1.4576525936309466</v>
      </c>
      <c r="AF1543" s="7">
        <v>1.4833503026839843</v>
      </c>
      <c r="AG1543" s="7">
        <v>0.96237720660789627</v>
      </c>
      <c r="AH1543" s="7">
        <v>-3.3378958117206725</v>
      </c>
    </row>
    <row r="1544" spans="24:34" x14ac:dyDescent="0.25">
      <c r="X1544">
        <v>65.400000000000006</v>
      </c>
      <c r="Y1544" s="7">
        <v>68.577110294537832</v>
      </c>
      <c r="Z1544" s="7">
        <v>-3.177110294537826</v>
      </c>
      <c r="AA1544" s="7">
        <v>-3.192355161209278</v>
      </c>
      <c r="AB1544" s="7">
        <v>4.7754293935360799E-3</v>
      </c>
      <c r="AC1544" s="7">
        <v>-0.88567347615739678</v>
      </c>
      <c r="AD1544" s="7">
        <v>1.9810024619737311E-4</v>
      </c>
      <c r="AE1544" s="7">
        <v>1.4576525936309466</v>
      </c>
      <c r="AF1544" s="7">
        <v>1.4862840355354106</v>
      </c>
      <c r="AG1544" s="7">
        <v>0.94110226657754725</v>
      </c>
      <c r="AH1544" s="7">
        <v>-3.1923551612092713</v>
      </c>
    </row>
    <row r="1545" spans="24:34" x14ac:dyDescent="0.25">
      <c r="X1545">
        <v>65.599999999999994</v>
      </c>
      <c r="Y1545" s="7">
        <v>72.230041368392023</v>
      </c>
      <c r="Z1545" s="7">
        <v>-6.6300413683920283</v>
      </c>
      <c r="AA1545" s="7">
        <v>-6.6685829416066014</v>
      </c>
      <c r="AB1545" s="7">
        <v>5.7795746940633649E-3</v>
      </c>
      <c r="AC1545" s="7">
        <v>-1.8491697888275669</v>
      </c>
      <c r="AD1545" s="7">
        <v>1.0461962951228581E-3</v>
      </c>
      <c r="AE1545" s="7">
        <v>1.4576525936309466</v>
      </c>
      <c r="AF1545" s="7">
        <v>1.4929805281638646</v>
      </c>
      <c r="AG1545" s="7">
        <v>1.3598418249294904</v>
      </c>
      <c r="AH1545" s="7">
        <v>-6.6685829416066005</v>
      </c>
    </row>
    <row r="1546" spans="24:34" x14ac:dyDescent="0.25">
      <c r="X1546">
        <v>65.599999999999994</v>
      </c>
      <c r="Y1546" s="7">
        <v>68.71572940512678</v>
      </c>
      <c r="Z1546" s="7">
        <v>-3.1157294051267854</v>
      </c>
      <c r="AA1546" s="7">
        <v>-3.1306135978221192</v>
      </c>
      <c r="AB1546" s="7">
        <v>4.754401087915491E-3</v>
      </c>
      <c r="AC1546" s="7">
        <v>-0.86855333445242622</v>
      </c>
      <c r="AD1546" s="7">
        <v>1.8967274686610685E-4</v>
      </c>
      <c r="AE1546" s="7">
        <v>1.5222105313262397</v>
      </c>
      <c r="AF1546" s="7">
        <v>1.5033693582290448</v>
      </c>
      <c r="AG1546" s="7">
        <v>0.93196208852743911</v>
      </c>
      <c r="AH1546" s="7">
        <v>-3.1306135978221139</v>
      </c>
    </row>
    <row r="1547" spans="24:34" x14ac:dyDescent="0.25">
      <c r="X1547">
        <v>65.8</v>
      </c>
      <c r="Y1547" s="7">
        <v>62.189041206680017</v>
      </c>
      <c r="Z1547" s="7">
        <v>3.6109587933199805</v>
      </c>
      <c r="AA1547" s="7">
        <v>3.6933424512039608</v>
      </c>
      <c r="AB1547" s="7">
        <v>2.2305989485791398E-2</v>
      </c>
      <c r="AC1547" s="7">
        <v>1.0156005956745628</v>
      </c>
      <c r="AD1547" s="7">
        <v>1.23854226506521E-3</v>
      </c>
      <c r="AE1547" s="7">
        <v>1.5222105313262397</v>
      </c>
      <c r="AF1547" s="7">
        <v>1.5040890125600428</v>
      </c>
      <c r="AG1547" s="7">
        <v>1.0077701105284691</v>
      </c>
      <c r="AH1547" s="7">
        <v>3.6933424512039634</v>
      </c>
    </row>
    <row r="1548" spans="24:34" x14ac:dyDescent="0.25">
      <c r="X1548">
        <v>65.599999999999994</v>
      </c>
      <c r="Y1548" s="7">
        <v>61.727152800311941</v>
      </c>
      <c r="Z1548" s="7">
        <v>3.8728471996880529</v>
      </c>
      <c r="AA1548" s="7">
        <v>3.9585835187268898</v>
      </c>
      <c r="AB1548" s="7">
        <v>2.1658332742822223E-2</v>
      </c>
      <c r="AC1548" s="7">
        <v>1.0888974459126886</v>
      </c>
      <c r="AD1548" s="7">
        <v>1.3815125310649677E-3</v>
      </c>
      <c r="AE1548" s="7">
        <v>1.5222105313262397</v>
      </c>
      <c r="AF1548" s="7">
        <v>1.5044690910866605</v>
      </c>
      <c r="AG1548" s="7">
        <v>1.0435024896533254</v>
      </c>
      <c r="AH1548" s="7">
        <v>3.9585835187268921</v>
      </c>
    </row>
    <row r="1549" spans="24:34" x14ac:dyDescent="0.25">
      <c r="X1549">
        <v>64.5</v>
      </c>
      <c r="Y1549" s="7">
        <v>61.359582584333715</v>
      </c>
      <c r="Z1549" s="7">
        <v>3.1404174156662847</v>
      </c>
      <c r="AA1549" s="7">
        <v>3.2093584317426931</v>
      </c>
      <c r="AB1549" s="7">
        <v>2.1481245408595161E-2</v>
      </c>
      <c r="AC1549" s="7">
        <v>0.88288612550649093</v>
      </c>
      <c r="AD1549" s="7">
        <v>9.0062932916225617E-4</v>
      </c>
      <c r="AE1549" s="7">
        <v>1.5222105313262397</v>
      </c>
      <c r="AF1549" s="7">
        <v>1.5122358303221499</v>
      </c>
      <c r="AG1549" s="7">
        <v>0.93962020279817893</v>
      </c>
      <c r="AH1549" s="7">
        <v>3.209358431742694</v>
      </c>
    </row>
    <row r="1550" spans="24:34" x14ac:dyDescent="0.25">
      <c r="X1550">
        <v>64.099999999999994</v>
      </c>
      <c r="Y1550" s="7">
        <v>61.172628528023047</v>
      </c>
      <c r="Z1550" s="7">
        <v>2.9273714719769472</v>
      </c>
      <c r="AA1550" s="7">
        <v>2.9909065566125008</v>
      </c>
      <c r="AB1550" s="7">
        <v>2.1242751464464325E-2</v>
      </c>
      <c r="AC1550" s="7">
        <v>0.82289084808144597</v>
      </c>
      <c r="AD1550" s="7">
        <v>7.7351126012933339E-4</v>
      </c>
      <c r="AE1550" s="7">
        <v>1.5222105313262397</v>
      </c>
      <c r="AF1550" s="7">
        <v>1.5212780876329783</v>
      </c>
      <c r="AG1550" s="7">
        <v>0.90713331329052516</v>
      </c>
      <c r="AH1550" s="7">
        <v>2.9909065566125035</v>
      </c>
    </row>
    <row r="1551" spans="24:34" x14ac:dyDescent="0.25">
      <c r="X1551">
        <v>63.7</v>
      </c>
      <c r="Y1551" s="7">
        <v>61.174086955327155</v>
      </c>
      <c r="Z1551" s="7">
        <v>2.5259130446728477</v>
      </c>
      <c r="AA1551" s="7">
        <v>2.5795817360465776</v>
      </c>
      <c r="AB1551" s="7">
        <v>2.0805191253982353E-2</v>
      </c>
      <c r="AC1551" s="7">
        <v>0.70988130063939303</v>
      </c>
      <c r="AD1551" s="7">
        <v>5.6353446468176971E-4</v>
      </c>
      <c r="AE1551" s="7">
        <v>1.5222105313262397</v>
      </c>
      <c r="AF1551" s="7">
        <v>1.5243203690666614</v>
      </c>
      <c r="AG1551" s="7">
        <v>0.84254453926151174</v>
      </c>
      <c r="AH1551" s="7">
        <v>2.5795817360465767</v>
      </c>
    </row>
    <row r="1552" spans="24:34" x14ac:dyDescent="0.25">
      <c r="X1552">
        <v>63.3</v>
      </c>
      <c r="Y1552" s="7">
        <v>59.821043170769009</v>
      </c>
      <c r="Z1552" s="7">
        <v>3.478956829230988</v>
      </c>
      <c r="AA1552" s="7">
        <v>3.5534966523219751</v>
      </c>
      <c r="AB1552" s="7">
        <v>2.0976472017296278E-2</v>
      </c>
      <c r="AC1552" s="7">
        <v>0.97780975779653934</v>
      </c>
      <c r="AD1552" s="7">
        <v>1.0781878932516883E-3</v>
      </c>
      <c r="AE1552" s="7">
        <v>1.5519290565282795</v>
      </c>
      <c r="AF1552" s="7">
        <v>1.5309698222167498</v>
      </c>
      <c r="AG1552" s="7">
        <v>0.98884263550705542</v>
      </c>
      <c r="AH1552" s="7">
        <v>3.553496652321976</v>
      </c>
    </row>
    <row r="1553" spans="24:34" x14ac:dyDescent="0.25">
      <c r="X1553">
        <v>63.5</v>
      </c>
      <c r="Y1553" s="7">
        <v>60.099180824375459</v>
      </c>
      <c r="Z1553" s="7">
        <v>3.4008191756245409</v>
      </c>
      <c r="AA1553" s="7">
        <v>3.4720759422387673</v>
      </c>
      <c r="AB1553" s="7">
        <v>2.0522813383015634E-2</v>
      </c>
      <c r="AC1553" s="7">
        <v>0.9556266881572677</v>
      </c>
      <c r="AD1553" s="7">
        <v>1.0070835679991097E-3</v>
      </c>
      <c r="AE1553" s="7">
        <v>1.5519290565282795</v>
      </c>
      <c r="AF1553" s="7">
        <v>1.5335310387088927</v>
      </c>
      <c r="AG1553" s="7">
        <v>0.97756160325437691</v>
      </c>
      <c r="AH1553" s="7">
        <v>3.4720759422387655</v>
      </c>
    </row>
    <row r="1554" spans="24:34" x14ac:dyDescent="0.25">
      <c r="X1554">
        <v>63.4</v>
      </c>
      <c r="Y1554" s="7">
        <v>60.99359743914826</v>
      </c>
      <c r="Z1554" s="7">
        <v>2.4064025608517383</v>
      </c>
      <c r="AA1554" s="7">
        <v>2.4538769026439269</v>
      </c>
      <c r="AB1554" s="7">
        <v>1.9346668017877138E-2</v>
      </c>
      <c r="AC1554" s="7">
        <v>0.67579102341876796</v>
      </c>
      <c r="AD1554" s="7">
        <v>4.7420039081391664E-4</v>
      </c>
      <c r="AE1554" s="7">
        <v>1.5519290565282795</v>
      </c>
      <c r="AF1554" s="7">
        <v>1.5347239216998678</v>
      </c>
      <c r="AG1554" s="7">
        <v>0.82206509682552997</v>
      </c>
      <c r="AH1554" s="7">
        <v>2.4538769026439269</v>
      </c>
    </row>
    <row r="1555" spans="24:34" x14ac:dyDescent="0.25">
      <c r="X1555">
        <v>63.3</v>
      </c>
      <c r="Y1555" s="7">
        <v>61.360368379743576</v>
      </c>
      <c r="Z1555" s="7">
        <v>1.9396316202564208</v>
      </c>
      <c r="AA1555" s="7">
        <v>1.9784770548688968</v>
      </c>
      <c r="AB1555" s="7">
        <v>1.9634008146255207E-2</v>
      </c>
      <c r="AC1555" s="7">
        <v>0.54478736731716659</v>
      </c>
      <c r="AD1555" s="7">
        <v>3.1283921349012318E-4</v>
      </c>
      <c r="AE1555" s="7">
        <v>1.5519290565282795</v>
      </c>
      <c r="AF1555" s="7">
        <v>1.5371247622528588</v>
      </c>
      <c r="AG1555" s="7">
        <v>0.73809712593747889</v>
      </c>
      <c r="AH1555" s="7">
        <v>1.9784770548688955</v>
      </c>
    </row>
    <row r="1556" spans="24:34" x14ac:dyDescent="0.25">
      <c r="X1556">
        <v>61.5</v>
      </c>
      <c r="Y1556" s="7">
        <v>66.461729571706911</v>
      </c>
      <c r="Z1556" s="7">
        <v>-4.9617295717069112</v>
      </c>
      <c r="AA1556" s="7">
        <v>-4.9866190532907808</v>
      </c>
      <c r="AB1556" s="7">
        <v>4.9912538571492936E-3</v>
      </c>
      <c r="AC1556" s="7">
        <v>-1.3833164229030315</v>
      </c>
      <c r="AD1556" s="7">
        <v>5.0521033420919273E-4</v>
      </c>
      <c r="AE1556" s="7">
        <v>1.5725296242490356</v>
      </c>
      <c r="AF1556" s="7">
        <v>1.5416459652863319</v>
      </c>
      <c r="AG1556" s="7">
        <v>1.1761447287230562</v>
      </c>
      <c r="AH1556" s="7">
        <v>-4.9866190532907826</v>
      </c>
    </row>
    <row r="1557" spans="24:34" x14ac:dyDescent="0.25">
      <c r="X1557">
        <v>67</v>
      </c>
      <c r="Y1557" s="7">
        <v>61.035136393727747</v>
      </c>
      <c r="Z1557" s="7">
        <v>5.9648636062722531</v>
      </c>
      <c r="AA1557" s="7">
        <v>5.988806935625739</v>
      </c>
      <c r="AB1557" s="7">
        <v>3.9980132288204608E-3</v>
      </c>
      <c r="AC1557" s="7">
        <v>1.6621580101774232</v>
      </c>
      <c r="AD1557" s="7">
        <v>5.8368029907630262E-4</v>
      </c>
      <c r="AE1557" s="7">
        <v>1.5725296242490356</v>
      </c>
      <c r="AF1557" s="7">
        <v>1.5633210881536634</v>
      </c>
      <c r="AG1557" s="7">
        <v>1.2892470710369766</v>
      </c>
      <c r="AH1557" s="7">
        <v>5.9888069356257363</v>
      </c>
    </row>
    <row r="1558" spans="24:34" x14ac:dyDescent="0.25">
      <c r="X1558">
        <v>60</v>
      </c>
      <c r="Y1558" s="7">
        <v>60.354321799002825</v>
      </c>
      <c r="Z1558" s="7">
        <v>-0.35432179900282534</v>
      </c>
      <c r="AA1558" s="7">
        <v>-0.35582725374731439</v>
      </c>
      <c r="AB1558" s="7">
        <v>4.2308584534692661E-3</v>
      </c>
      <c r="AC1558" s="7">
        <v>-9.8746209195641949E-2</v>
      </c>
      <c r="AD1558" s="7">
        <v>2.1805050462612851E-6</v>
      </c>
      <c r="AE1558" s="7">
        <v>1.5725296242490356</v>
      </c>
      <c r="AF1558" s="7">
        <v>1.5695059831571314</v>
      </c>
      <c r="AG1558" s="7">
        <v>0.31423909558748725</v>
      </c>
      <c r="AH1558" s="7">
        <v>-0.35582725374731694</v>
      </c>
    </row>
    <row r="1559" spans="24:34" x14ac:dyDescent="0.25">
      <c r="X1559">
        <v>59.3</v>
      </c>
      <c r="Y1559" s="7">
        <v>59.429826515266576</v>
      </c>
      <c r="Z1559" s="7">
        <v>-0.12982651526657918</v>
      </c>
      <c r="AA1559" s="7">
        <v>-0.13082382752200061</v>
      </c>
      <c r="AB1559" s="7">
        <v>7.6233227104916534E-3</v>
      </c>
      <c r="AC1559" s="7">
        <v>-3.6243240209500802E-2</v>
      </c>
      <c r="AD1559" s="7">
        <v>5.3109008017107291E-7</v>
      </c>
      <c r="AE1559" s="7">
        <v>1.5725296242490356</v>
      </c>
      <c r="AF1559" s="7">
        <v>1.5756659640766657</v>
      </c>
      <c r="AG1559" s="7">
        <v>0.19037657473938541</v>
      </c>
      <c r="AH1559" s="7">
        <v>-0.13082382752200108</v>
      </c>
    </row>
    <row r="1560" spans="24:34" x14ac:dyDescent="0.25">
      <c r="X1560">
        <v>58.4</v>
      </c>
      <c r="Y1560" s="7">
        <v>58.139671530407192</v>
      </c>
      <c r="Z1560" s="7">
        <v>0.26032846959280675</v>
      </c>
      <c r="AA1560" s="7">
        <v>0.26612754083832613</v>
      </c>
      <c r="AB1560" s="7">
        <v>2.1790571645663965E-2</v>
      </c>
      <c r="AC1560" s="7">
        <v>7.3199419145212649E-2</v>
      </c>
      <c r="AD1560" s="7">
        <v>6.2820074607092771E-6</v>
      </c>
      <c r="AE1560" s="7">
        <v>1.5725296242490356</v>
      </c>
      <c r="AF1560" s="7">
        <v>1.5894097224523007</v>
      </c>
      <c r="AG1560" s="7">
        <v>0.27055391171670878</v>
      </c>
      <c r="AH1560" s="7">
        <v>0.26612754083832874</v>
      </c>
    </row>
    <row r="1561" spans="24:34" x14ac:dyDescent="0.25">
      <c r="X1561">
        <v>57.5</v>
      </c>
      <c r="Y1561" s="7">
        <v>57.964979384290956</v>
      </c>
      <c r="Z1561" s="7">
        <v>-0.46497938429095598</v>
      </c>
      <c r="AA1561" s="7">
        <v>-0.46797047473909004</v>
      </c>
      <c r="AB1561" s="7">
        <v>6.3916221419831496E-3</v>
      </c>
      <c r="AC1561" s="7">
        <v>-0.12972628088268975</v>
      </c>
      <c r="AD1561" s="7">
        <v>5.6976816751524187E-6</v>
      </c>
      <c r="AE1561" s="7">
        <v>1.5992570753291051</v>
      </c>
      <c r="AF1561" s="7">
        <v>1.5909887577594832</v>
      </c>
      <c r="AG1561" s="7">
        <v>0.36017534741107665</v>
      </c>
      <c r="AH1561" s="7">
        <v>-0.46797047473909276</v>
      </c>
    </row>
    <row r="1562" spans="24:34" x14ac:dyDescent="0.25">
      <c r="X1562">
        <v>56.3</v>
      </c>
      <c r="Y1562" s="7">
        <v>62.976241858932369</v>
      </c>
      <c r="Z1562" s="7">
        <v>-6.6762418589323715</v>
      </c>
      <c r="AA1562" s="7">
        <v>-6.7530214072977017</v>
      </c>
      <c r="AB1562" s="7">
        <v>1.1369658666024324E-2</v>
      </c>
      <c r="AC1562" s="7">
        <v>-1.8673124194259085</v>
      </c>
      <c r="AD1562" s="7">
        <v>2.1105413348621407E-3</v>
      </c>
      <c r="AE1562" s="7">
        <v>1.5992570753291051</v>
      </c>
      <c r="AF1562" s="7">
        <v>1.5995814563921886</v>
      </c>
      <c r="AG1562" s="7">
        <v>1.3664964030051117</v>
      </c>
      <c r="AH1562" s="7">
        <v>-6.7530214072977017</v>
      </c>
    </row>
    <row r="1563" spans="24:34" x14ac:dyDescent="0.25">
      <c r="X1563">
        <v>55.5</v>
      </c>
      <c r="Y1563" s="7">
        <v>61.94070396805273</v>
      </c>
      <c r="Z1563" s="7">
        <v>-6.4407039680527305</v>
      </c>
      <c r="AA1563" s="7">
        <v>-6.5873128733451765</v>
      </c>
      <c r="AB1563" s="7">
        <v>2.2256253515098634E-2</v>
      </c>
      <c r="AC1563" s="7">
        <v>-1.8114347989013382</v>
      </c>
      <c r="AD1563" s="7">
        <v>3.9311428442022449E-3</v>
      </c>
      <c r="AE1563" s="7">
        <v>1.5992570753291051</v>
      </c>
      <c r="AF1563" s="7">
        <v>1.602925250404734</v>
      </c>
      <c r="AG1563" s="7">
        <v>1.3458955378859603</v>
      </c>
      <c r="AH1563" s="7">
        <v>-6.5873128733451738</v>
      </c>
    </row>
    <row r="1564" spans="24:34" x14ac:dyDescent="0.25">
      <c r="X1564">
        <v>54.9</v>
      </c>
      <c r="Y1564" s="7">
        <v>62.276616281523445</v>
      </c>
      <c r="Z1564" s="7">
        <v>-7.3766162815234466</v>
      </c>
      <c r="AA1564" s="7">
        <v>-7.4743797647113368</v>
      </c>
      <c r="AB1564" s="7">
        <v>1.3079812140327444E-2</v>
      </c>
      <c r="AC1564" s="7">
        <v>-2.0649905484968976</v>
      </c>
      <c r="AD1564" s="7">
        <v>2.9744180588369682E-3</v>
      </c>
      <c r="AE1564" s="7">
        <v>1.5992570753291051</v>
      </c>
      <c r="AF1564" s="7">
        <v>1.6061879588780448</v>
      </c>
      <c r="AG1564" s="7">
        <v>1.4370074977177041</v>
      </c>
      <c r="AH1564" s="7">
        <v>-7.4743797647113359</v>
      </c>
    </row>
    <row r="1565" spans="24:34" x14ac:dyDescent="0.25">
      <c r="X1565">
        <v>53.2</v>
      </c>
      <c r="Y1565" s="7">
        <v>55.416769868840326</v>
      </c>
      <c r="Z1565" s="7">
        <v>-2.2167698688403235</v>
      </c>
      <c r="AA1565" s="7">
        <v>-2.2391923950237071</v>
      </c>
      <c r="AB1565" s="7">
        <v>1.0013666638566846E-2</v>
      </c>
      <c r="AC1565" s="7">
        <v>-0.61959499633196957</v>
      </c>
      <c r="AD1565" s="7">
        <v>2.0437422958642881E-4</v>
      </c>
      <c r="AE1565" s="7">
        <v>1.6214924498394727</v>
      </c>
      <c r="AF1565" s="7">
        <v>1.6081962879415868</v>
      </c>
      <c r="AG1565" s="7">
        <v>0.78714356780194139</v>
      </c>
      <c r="AH1565" s="7">
        <v>-2.2391923950237049</v>
      </c>
    </row>
    <row r="1566" spans="24:34" x14ac:dyDescent="0.25">
      <c r="X1566">
        <v>51.3</v>
      </c>
      <c r="Y1566" s="7">
        <v>55.011085023013436</v>
      </c>
      <c r="Z1566" s="7">
        <v>-3.7110850230134389</v>
      </c>
      <c r="AA1566" s="7">
        <v>-3.7521634081539972</v>
      </c>
      <c r="AB1566" s="7">
        <v>1.0947920085593352E-2</v>
      </c>
      <c r="AC1566" s="7">
        <v>-1.037751132201558</v>
      </c>
      <c r="AD1566" s="7">
        <v>6.2740111882538354E-4</v>
      </c>
      <c r="AE1566" s="7">
        <v>1.6214924498394727</v>
      </c>
      <c r="AF1566" s="7">
        <v>1.6087524012823657</v>
      </c>
      <c r="AG1566" s="7">
        <v>1.0187007078634813</v>
      </c>
      <c r="AH1566" s="7">
        <v>-3.7521634081539963</v>
      </c>
    </row>
    <row r="1567" spans="24:34" x14ac:dyDescent="0.25">
      <c r="X1567">
        <v>51</v>
      </c>
      <c r="Y1567" s="7">
        <v>61.408066396010895</v>
      </c>
      <c r="Z1567" s="7">
        <v>-10.408066396010895</v>
      </c>
      <c r="AA1567" s="7">
        <v>-10.61645441951228</v>
      </c>
      <c r="AB1567" s="7">
        <v>1.9628777675377702E-2</v>
      </c>
      <c r="AC1567" s="7">
        <v>-2.9233220915481097</v>
      </c>
      <c r="AD1567" s="7">
        <v>9.0053881730305565E-3</v>
      </c>
      <c r="AE1567" s="7">
        <v>1.6214924498394727</v>
      </c>
      <c r="AF1567" s="7">
        <v>1.6259499182326036</v>
      </c>
      <c r="AG1567" s="7">
        <v>1.7097725262584229</v>
      </c>
      <c r="AH1567" s="7">
        <v>-10.616454419512284</v>
      </c>
    </row>
    <row r="1568" spans="24:34" x14ac:dyDescent="0.25">
      <c r="X1568">
        <v>48.8</v>
      </c>
      <c r="Y1568" s="7">
        <v>52.212317778224467</v>
      </c>
      <c r="Z1568" s="7">
        <v>-3.4123177782244696</v>
      </c>
      <c r="AA1568" s="7">
        <v>-3.5286414424488513</v>
      </c>
      <c r="AB1568" s="7">
        <v>3.2965566527965215E-2</v>
      </c>
      <c r="AC1568" s="7">
        <v>-0.96500683945327348</v>
      </c>
      <c r="AD1568" s="7">
        <v>1.6708050803362798E-3</v>
      </c>
      <c r="AE1568" s="7">
        <v>1.6214924498394727</v>
      </c>
      <c r="AF1568" s="7">
        <v>1.6408207787460747</v>
      </c>
      <c r="AG1568" s="7">
        <v>0.98234761640331447</v>
      </c>
      <c r="AH1568" s="7">
        <v>-3.5286414424488526</v>
      </c>
    </row>
    <row r="1569" spans="24:34" x14ac:dyDescent="0.25">
      <c r="X1569">
        <v>78</v>
      </c>
      <c r="Y1569" s="7">
        <v>74.25308062661891</v>
      </c>
      <c r="Z1569" s="7">
        <v>3.7469193733810897</v>
      </c>
      <c r="AA1569" s="7">
        <v>3.8156724985459789</v>
      </c>
      <c r="AB1569" s="7">
        <v>1.8018612758585399E-2</v>
      </c>
      <c r="AC1569" s="7">
        <v>1.0515371285136725</v>
      </c>
      <c r="AD1569" s="7">
        <v>1.0678585228522332E-3</v>
      </c>
      <c r="AE1569" s="7">
        <v>1.6445597025796697</v>
      </c>
      <c r="AF1569" s="7">
        <v>1.6434404477941205</v>
      </c>
      <c r="AG1569" s="7">
        <v>1.0254448442084403</v>
      </c>
      <c r="AH1569" s="7">
        <v>3.8156724985459736</v>
      </c>
    </row>
    <row r="1570" spans="24:34" x14ac:dyDescent="0.25">
      <c r="X1570">
        <v>71</v>
      </c>
      <c r="Y1570" s="7">
        <v>72.173112401453679</v>
      </c>
      <c r="Z1570" s="7">
        <v>-1.1731124014536789</v>
      </c>
      <c r="AA1570" s="7">
        <v>-1.1851508500593582</v>
      </c>
      <c r="AB1570" s="7">
        <v>1.0157735283296977E-2</v>
      </c>
      <c r="AC1570" s="7">
        <v>-0.32791291425726521</v>
      </c>
      <c r="AD1570" s="7">
        <v>5.8075684595843931E-5</v>
      </c>
      <c r="AE1570" s="7">
        <v>1.6445597025796697</v>
      </c>
      <c r="AF1570" s="7">
        <v>1.64997311543179</v>
      </c>
      <c r="AG1570" s="7">
        <v>0.57263680833252872</v>
      </c>
      <c r="AH1570" s="7">
        <v>-1.1851508500593562</v>
      </c>
    </row>
    <row r="1571" spans="24:34" x14ac:dyDescent="0.25">
      <c r="X1571">
        <v>77</v>
      </c>
      <c r="Y1571" s="7">
        <v>76.91603192362625</v>
      </c>
      <c r="Z1571" s="7">
        <v>8.3968076373750478E-2</v>
      </c>
      <c r="AA1571" s="7">
        <v>8.4478491029997826E-2</v>
      </c>
      <c r="AB1571" s="7">
        <v>6.0419480748700218E-3</v>
      </c>
      <c r="AC1571" s="7">
        <v>2.3422436364106937E-2</v>
      </c>
      <c r="AD1571" s="7">
        <v>1.7551711300781754E-7</v>
      </c>
      <c r="AE1571" s="7">
        <v>1.6445597025796697</v>
      </c>
      <c r="AF1571" s="7">
        <v>1.6621580101774232</v>
      </c>
      <c r="AG1571" s="7">
        <v>0.15304390338758006</v>
      </c>
      <c r="AH1571" s="7">
        <v>8.4478491029997091E-2</v>
      </c>
    </row>
    <row r="1572" spans="24:34" x14ac:dyDescent="0.25">
      <c r="X1572">
        <v>75</v>
      </c>
      <c r="Y1572" s="7">
        <v>75.698648673912516</v>
      </c>
      <c r="Z1572" s="7">
        <v>-0.69864867391251551</v>
      </c>
      <c r="AA1572" s="7">
        <v>-0.7093711207213147</v>
      </c>
      <c r="AB1572" s="7">
        <v>1.5115426179026472E-2</v>
      </c>
      <c r="AC1572" s="7">
        <v>-0.19577988237706995</v>
      </c>
      <c r="AD1572" s="7">
        <v>3.0961185896892339E-5</v>
      </c>
      <c r="AE1572" s="7">
        <v>1.6624525291871317</v>
      </c>
      <c r="AF1572" s="7">
        <v>1.6744796653565959</v>
      </c>
      <c r="AG1572" s="7">
        <v>0.4424702050726918</v>
      </c>
      <c r="AH1572" s="7">
        <v>-0.70937112072131181</v>
      </c>
    </row>
    <row r="1573" spans="24:34" x14ac:dyDescent="0.25">
      <c r="X1573">
        <v>69.8</v>
      </c>
      <c r="Y1573" s="7">
        <v>72.985464061918165</v>
      </c>
      <c r="Z1573" s="7">
        <v>-3.185464061918168</v>
      </c>
      <c r="AA1573" s="7">
        <v>-3.2046498964477195</v>
      </c>
      <c r="AB1573" s="7">
        <v>5.9868738082163803E-3</v>
      </c>
      <c r="AC1573" s="7">
        <v>-0.88854318828231837</v>
      </c>
      <c r="AD1573" s="7">
        <v>2.5027154087734242E-4</v>
      </c>
      <c r="AE1573" s="7">
        <v>1.6624525291871317</v>
      </c>
      <c r="AF1573" s="7">
        <v>1.6799945933592966</v>
      </c>
      <c r="AG1573" s="7">
        <v>0.94262568832082994</v>
      </c>
      <c r="AH1573" s="7">
        <v>-3.2046498964477141</v>
      </c>
    </row>
    <row r="1574" spans="24:34" x14ac:dyDescent="0.25">
      <c r="X1574">
        <v>69.2</v>
      </c>
      <c r="Y1574" s="7">
        <v>72.920110151345995</v>
      </c>
      <c r="Z1574" s="7">
        <v>-3.7201101513459918</v>
      </c>
      <c r="AA1574" s="7">
        <v>-3.7358528013919994</v>
      </c>
      <c r="AB1574" s="7">
        <v>4.2139374549630768E-3</v>
      </c>
      <c r="AC1574" s="7">
        <v>-1.0367514930411104</v>
      </c>
      <c r="AD1574" s="7">
        <v>2.393964907553626E-4</v>
      </c>
      <c r="AE1574" s="7">
        <v>1.6624525291871317</v>
      </c>
      <c r="AF1574" s="7">
        <v>1.6940813971086803</v>
      </c>
      <c r="AG1574" s="7">
        <v>1.0182099454636604</v>
      </c>
      <c r="AH1574" s="7">
        <v>-3.7358528013920065</v>
      </c>
    </row>
    <row r="1575" spans="24:34" x14ac:dyDescent="0.25">
      <c r="X1575">
        <v>67.7</v>
      </c>
      <c r="Y1575" s="7">
        <v>71.188551355478168</v>
      </c>
      <c r="Z1575" s="7">
        <v>-3.4885513554781653</v>
      </c>
      <c r="AA1575" s="7">
        <v>-3.5674417378410226</v>
      </c>
      <c r="AB1575" s="7">
        <v>2.2113993208645363E-2</v>
      </c>
      <c r="AC1575" s="7">
        <v>-0.98107655331799892</v>
      </c>
      <c r="AD1575" s="7">
        <v>1.1455950612349456E-3</v>
      </c>
      <c r="AE1575" s="7">
        <v>1.6624525291871317</v>
      </c>
      <c r="AF1575" s="7">
        <v>1.7142639031778741</v>
      </c>
      <c r="AG1575" s="7">
        <v>0.99049308595163799</v>
      </c>
      <c r="AH1575" s="7">
        <v>-3.5674417378410195</v>
      </c>
    </row>
    <row r="1576" spans="24:34" x14ac:dyDescent="0.25">
      <c r="X1576">
        <v>67.5</v>
      </c>
      <c r="Y1576" s="7">
        <v>71.904341315709132</v>
      </c>
      <c r="Z1576" s="7">
        <v>-4.4043413157091322</v>
      </c>
      <c r="AA1576" s="7">
        <v>-4.4232899822119833</v>
      </c>
      <c r="AB1576" s="7">
        <v>4.283839987668403E-3</v>
      </c>
      <c r="AC1576" s="7">
        <v>-1.2274818560979668</v>
      </c>
      <c r="AD1576" s="7">
        <v>3.4117267972323868E-4</v>
      </c>
      <c r="AE1576" s="7">
        <v>1.6624525291871317</v>
      </c>
      <c r="AF1576" s="7">
        <v>1.7193420366707055</v>
      </c>
      <c r="AG1576" s="7">
        <v>1.1079178020493969</v>
      </c>
      <c r="AH1576" s="7">
        <v>-4.4232899822119851</v>
      </c>
    </row>
    <row r="1577" spans="24:34" x14ac:dyDescent="0.25">
      <c r="X1577">
        <v>67.7</v>
      </c>
      <c r="Y1577" s="7">
        <v>71.523064355183109</v>
      </c>
      <c r="Z1577" s="7">
        <v>-3.8230643551831065</v>
      </c>
      <c r="AA1577" s="7">
        <v>-3.8997948792952997</v>
      </c>
      <c r="AB1577" s="7">
        <v>1.9675528197539503E-2</v>
      </c>
      <c r="AC1577" s="7">
        <v>-1.0738128048773372</v>
      </c>
      <c r="AD1577" s="7">
        <v>1.2180359651202401E-3</v>
      </c>
      <c r="AE1577" s="7">
        <v>1.6624525291871317</v>
      </c>
      <c r="AF1577" s="7">
        <v>1.7258403223262191</v>
      </c>
      <c r="AG1577" s="7">
        <v>1.0362493931855097</v>
      </c>
      <c r="AH1577" s="7">
        <v>-3.8997948792953014</v>
      </c>
    </row>
    <row r="1578" spans="24:34" x14ac:dyDescent="0.25">
      <c r="X1578">
        <v>67</v>
      </c>
      <c r="Y1578" s="7">
        <v>71.426392708234332</v>
      </c>
      <c r="Z1578" s="7">
        <v>-4.4263927082343315</v>
      </c>
      <c r="AA1578" s="7">
        <v>-4.4423213157437687</v>
      </c>
      <c r="AB1578" s="7">
        <v>3.5856495686115014E-3</v>
      </c>
      <c r="AC1578" s="7">
        <v>-1.2331952598660307</v>
      </c>
      <c r="AD1578" s="7">
        <v>2.880301574636105E-4</v>
      </c>
      <c r="AE1578" s="7">
        <v>1.6624525291871317</v>
      </c>
      <c r="AF1578" s="7">
        <v>1.7299837869278185</v>
      </c>
      <c r="AG1578" s="7">
        <v>1.1104932507071039</v>
      </c>
      <c r="AH1578" s="7">
        <v>-4.4423213157437615</v>
      </c>
    </row>
    <row r="1579" spans="24:34" x14ac:dyDescent="0.25">
      <c r="X1579">
        <v>67.400000000000006</v>
      </c>
      <c r="Y1579" s="7">
        <v>71.689458911624627</v>
      </c>
      <c r="Z1579" s="7">
        <v>-4.2894589116246209</v>
      </c>
      <c r="AA1579" s="7">
        <v>-4.3046078097199967</v>
      </c>
      <c r="AB1579" s="7">
        <v>3.5192284094206039E-3</v>
      </c>
      <c r="AC1579" s="7">
        <v>-1.1950056055031117</v>
      </c>
      <c r="AD1579" s="7">
        <v>2.6543905102369543E-4</v>
      </c>
      <c r="AE1579" s="7">
        <v>1.7064083338107217</v>
      </c>
      <c r="AF1579" s="7">
        <v>1.738550011584886</v>
      </c>
      <c r="AG1579" s="7">
        <v>1.0931631193482114</v>
      </c>
      <c r="AH1579" s="7">
        <v>-4.3046078097200011</v>
      </c>
    </row>
    <row r="1580" spans="24:34" x14ac:dyDescent="0.25">
      <c r="X1580">
        <v>67.599999999999994</v>
      </c>
      <c r="Y1580" s="7">
        <v>71.720485223833748</v>
      </c>
      <c r="Z1580" s="7">
        <v>-4.1204852238337537</v>
      </c>
      <c r="AA1580" s="7">
        <v>-4.1353093663420708</v>
      </c>
      <c r="AB1580" s="7">
        <v>3.5847723096539609E-3</v>
      </c>
      <c r="AC1580" s="7">
        <v>-1.1479687737765354</v>
      </c>
      <c r="AD1580" s="7">
        <v>2.4953287420941656E-4</v>
      </c>
      <c r="AE1580" s="7">
        <v>1.7064083338107217</v>
      </c>
      <c r="AF1580" s="7">
        <v>1.7447079059850026</v>
      </c>
      <c r="AG1580" s="7">
        <v>1.0714330468006554</v>
      </c>
      <c r="AH1580" s="7">
        <v>-4.135309366342069</v>
      </c>
    </row>
    <row r="1581" spans="24:34" x14ac:dyDescent="0.25">
      <c r="X1581">
        <v>67.599999999999994</v>
      </c>
      <c r="Y1581" s="7">
        <v>71.383709681199491</v>
      </c>
      <c r="Z1581" s="7">
        <v>-3.7837096811994968</v>
      </c>
      <c r="AA1581" s="7">
        <v>-3.8085359880064402</v>
      </c>
      <c r="AB1581" s="7">
        <v>6.5185958292444295E-3</v>
      </c>
      <c r="AC1581" s="7">
        <v>-1.0556983110033562</v>
      </c>
      <c r="AD1581" s="7">
        <v>3.848755871731575E-4</v>
      </c>
      <c r="AE1581" s="7">
        <v>1.7064083338107217</v>
      </c>
      <c r="AF1581" s="7">
        <v>1.7617187919347066</v>
      </c>
      <c r="AG1581" s="7">
        <v>1.0274718054542209</v>
      </c>
      <c r="AH1581" s="7">
        <v>-3.8085359880064429</v>
      </c>
    </row>
    <row r="1582" spans="24:34" x14ac:dyDescent="0.25">
      <c r="X1582">
        <v>67.7</v>
      </c>
      <c r="Y1582" s="7">
        <v>70.802506407657773</v>
      </c>
      <c r="Z1582" s="7">
        <v>-3.1025064076577706</v>
      </c>
      <c r="AA1582" s="7">
        <v>-3.1551603177701679</v>
      </c>
      <c r="AB1582" s="7">
        <v>1.6688188494209281E-2</v>
      </c>
      <c r="AC1582" s="7">
        <v>-0.87009956380726283</v>
      </c>
      <c r="AD1582" s="7">
        <v>6.7624215741007897E-4</v>
      </c>
      <c r="AE1582" s="7">
        <v>1.7064083338107217</v>
      </c>
      <c r="AF1582" s="7">
        <v>1.7718909633360733</v>
      </c>
      <c r="AG1582" s="7">
        <v>0.93279127558487751</v>
      </c>
      <c r="AH1582" s="7">
        <v>-3.1551603177701684</v>
      </c>
    </row>
    <row r="1583" spans="24:34" x14ac:dyDescent="0.25">
      <c r="X1583">
        <v>67.5</v>
      </c>
      <c r="Y1583" s="7">
        <v>70.888370022544024</v>
      </c>
      <c r="Z1583" s="7">
        <v>-3.3883700225440236</v>
      </c>
      <c r="AA1583" s="7">
        <v>-3.4406086391463759</v>
      </c>
      <c r="AB1583" s="7">
        <v>1.5182958040621477E-2</v>
      </c>
      <c r="AC1583" s="7">
        <v>-0.94954367429860687</v>
      </c>
      <c r="AD1583" s="7">
        <v>7.3160577572668663E-4</v>
      </c>
      <c r="AE1583" s="7">
        <v>1.7330844772440364</v>
      </c>
      <c r="AF1583" s="7">
        <v>1.7751175764525999</v>
      </c>
      <c r="AG1583" s="7">
        <v>0.9744453162176967</v>
      </c>
      <c r="AH1583" s="7">
        <v>-3.440608639146383</v>
      </c>
    </row>
    <row r="1584" spans="24:34" x14ac:dyDescent="0.25">
      <c r="X1584">
        <v>76.8</v>
      </c>
      <c r="Y1584" s="7">
        <v>77.027809637827573</v>
      </c>
      <c r="Z1584" s="7">
        <v>-0.22780963782757624</v>
      </c>
      <c r="AA1584" s="7">
        <v>-0.23042487129477252</v>
      </c>
      <c r="AB1584" s="7">
        <v>1.1349614529468203E-2</v>
      </c>
      <c r="AC1584" s="7">
        <v>-6.3716603247631218E-2</v>
      </c>
      <c r="AD1584" s="7">
        <v>2.4529573745252216E-6</v>
      </c>
      <c r="AE1584" s="7">
        <v>1.7330844772440364</v>
      </c>
      <c r="AF1584" s="7">
        <v>1.7810192755581478</v>
      </c>
      <c r="AG1584" s="7">
        <v>0.25242147937057818</v>
      </c>
      <c r="AH1584" s="7">
        <v>-0.23042487129477426</v>
      </c>
    </row>
    <row r="1585" spans="24:34" x14ac:dyDescent="0.25">
      <c r="X1585">
        <v>76.8</v>
      </c>
      <c r="Y1585" s="7">
        <v>76.995917483850349</v>
      </c>
      <c r="Z1585" s="7">
        <v>-0.19591748385035146</v>
      </c>
      <c r="AA1585" s="7">
        <v>-0.19819257737165685</v>
      </c>
      <c r="AB1585" s="7">
        <v>1.147920649440265E-2</v>
      </c>
      <c r="AC1585" s="7">
        <v>-5.480020482843953E-2</v>
      </c>
      <c r="AD1585" s="7">
        <v>1.8354257560163631E-6</v>
      </c>
      <c r="AE1585" s="7">
        <v>1.7330844772440364</v>
      </c>
      <c r="AF1585" s="7">
        <v>1.7851683723764424</v>
      </c>
      <c r="AG1585" s="7">
        <v>0.23409443570584826</v>
      </c>
      <c r="AH1585" s="7">
        <v>-0.1981925773716586</v>
      </c>
    </row>
    <row r="1586" spans="24:34" x14ac:dyDescent="0.25">
      <c r="X1586">
        <v>76.5</v>
      </c>
      <c r="Y1586" s="7">
        <v>76.670785549840758</v>
      </c>
      <c r="Z1586" s="7">
        <v>-0.17078554984075822</v>
      </c>
      <c r="AA1586" s="7">
        <v>-0.17138134101337243</v>
      </c>
      <c r="AB1586" s="7">
        <v>3.4764062942749395E-3</v>
      </c>
      <c r="AC1586" s="7">
        <v>-4.7578332963686111E-2</v>
      </c>
      <c r="AD1586" s="7">
        <v>4.1563085792175937E-7</v>
      </c>
      <c r="AE1586" s="7">
        <v>1.7539324289023792</v>
      </c>
      <c r="AF1586" s="7">
        <v>1.7959478549153238</v>
      </c>
      <c r="AG1586" s="7">
        <v>0.21812458129171527</v>
      </c>
      <c r="AH1586" s="7">
        <v>-0.1713813410133784</v>
      </c>
    </row>
    <row r="1587" spans="24:34" x14ac:dyDescent="0.25">
      <c r="X1587">
        <v>77</v>
      </c>
      <c r="Y1587" s="7">
        <v>76.839936953957732</v>
      </c>
      <c r="Z1587" s="7">
        <v>0.16006304604226784</v>
      </c>
      <c r="AA1587" s="7">
        <v>0.1614066896202786</v>
      </c>
      <c r="AB1587" s="7">
        <v>8.3245841988726019E-3</v>
      </c>
      <c r="AC1587" s="7">
        <v>4.4700069221284694E-2</v>
      </c>
      <c r="AD1587" s="7">
        <v>8.8278672493077259E-7</v>
      </c>
      <c r="AE1587" s="7">
        <v>1.7539324289023792</v>
      </c>
      <c r="AF1587" s="7">
        <v>1.8402121377063636</v>
      </c>
      <c r="AG1587" s="7">
        <v>0.21142390882131731</v>
      </c>
      <c r="AH1587" s="7">
        <v>0.1614066896202731</v>
      </c>
    </row>
    <row r="1588" spans="24:34" x14ac:dyDescent="0.25">
      <c r="X1588">
        <v>76.3</v>
      </c>
      <c r="Y1588" s="7">
        <v>77.445241884800083</v>
      </c>
      <c r="Z1588" s="7">
        <v>-1.145241884800086</v>
      </c>
      <c r="AA1588" s="7">
        <v>-1.1498468162069884</v>
      </c>
      <c r="AB1588" s="7">
        <v>4.0048216353605146E-3</v>
      </c>
      <c r="AC1588" s="7">
        <v>-0.31913210498290134</v>
      </c>
      <c r="AD1588" s="7">
        <v>2.1553278225747717E-5</v>
      </c>
      <c r="AE1588" s="7">
        <v>1.7539324289023792</v>
      </c>
      <c r="AF1588" s="7">
        <v>1.8710633191499484</v>
      </c>
      <c r="AG1588" s="7">
        <v>0.56491778603873088</v>
      </c>
      <c r="AH1588" s="7">
        <v>-1.1498468162069821</v>
      </c>
    </row>
    <row r="1589" spans="24:34" x14ac:dyDescent="0.25">
      <c r="X1589">
        <v>76.599999999999994</v>
      </c>
      <c r="Y1589" s="7">
        <v>75.280704760896214</v>
      </c>
      <c r="Z1589" s="7">
        <v>1.3192952391037807</v>
      </c>
      <c r="AA1589" s="7">
        <v>1.331881083632851</v>
      </c>
      <c r="AB1589" s="7">
        <v>9.4496758635112896E-3</v>
      </c>
      <c r="AC1589" s="7">
        <v>0.36864268006310502</v>
      </c>
      <c r="AD1589" s="7">
        <v>6.8233554566642671E-5</v>
      </c>
      <c r="AE1589" s="7">
        <v>1.7539324289023792</v>
      </c>
      <c r="AF1589" s="7">
        <v>1.8971211674674815</v>
      </c>
      <c r="AG1589" s="7">
        <v>0.60715951780656874</v>
      </c>
      <c r="AH1589" s="7">
        <v>1.3318810836328534</v>
      </c>
    </row>
    <row r="1590" spans="24:34" x14ac:dyDescent="0.25">
      <c r="X1590">
        <v>76.400000000000006</v>
      </c>
      <c r="Y1590" s="7">
        <v>74.590317204678684</v>
      </c>
      <c r="Z1590" s="7">
        <v>1.8096827953213221</v>
      </c>
      <c r="AA1590" s="7">
        <v>1.8264917808697874</v>
      </c>
      <c r="AB1590" s="7">
        <v>9.2028804753029603E-3</v>
      </c>
      <c r="AC1590" s="7">
        <v>0.50560572364822465</v>
      </c>
      <c r="AD1590" s="7">
        <v>1.249710470892617E-4</v>
      </c>
      <c r="AE1590" s="7">
        <v>1.7539324289023792</v>
      </c>
      <c r="AF1590" s="7">
        <v>1.9006609503071605</v>
      </c>
      <c r="AG1590" s="7">
        <v>0.71105957812846077</v>
      </c>
      <c r="AH1590" s="7">
        <v>1.82649178086979</v>
      </c>
    </row>
    <row r="1591" spans="24:34" x14ac:dyDescent="0.25">
      <c r="X1591">
        <v>75.400000000000006</v>
      </c>
      <c r="Y1591" s="7">
        <v>75.836610935121229</v>
      </c>
      <c r="Z1591" s="7">
        <v>-0.43661093512122306</v>
      </c>
      <c r="AA1591" s="7">
        <v>-0.43791263027186744</v>
      </c>
      <c r="AB1591" s="7">
        <v>2.9724996738234137E-3</v>
      </c>
      <c r="AC1591" s="7">
        <v>-0.12160261987589634</v>
      </c>
      <c r="AD1591" s="7">
        <v>2.3203149637301701E-6</v>
      </c>
      <c r="AE1591" s="7">
        <v>1.7539324289023792</v>
      </c>
      <c r="AF1591" s="7">
        <v>1.9069914941091515</v>
      </c>
      <c r="AG1591" s="7">
        <v>0.34871567196771691</v>
      </c>
      <c r="AH1591" s="7">
        <v>-0.43791263027186933</v>
      </c>
    </row>
    <row r="1592" spans="24:34" x14ac:dyDescent="0.25">
      <c r="X1592">
        <v>76.2</v>
      </c>
      <c r="Y1592" s="7">
        <v>76.781980454136786</v>
      </c>
      <c r="Z1592" s="7">
        <v>-0.58198045413678301</v>
      </c>
      <c r="AA1592" s="7">
        <v>-0.58606918291347654</v>
      </c>
      <c r="AB1592" s="7">
        <v>6.9765292151485383E-3</v>
      </c>
      <c r="AC1592" s="7">
        <v>-0.16241664462029351</v>
      </c>
      <c r="AD1592" s="7">
        <v>9.7541037586662861E-6</v>
      </c>
      <c r="AE1592" s="7">
        <v>1.7539324289023792</v>
      </c>
      <c r="AF1592" s="7">
        <v>1.9097231865521502</v>
      </c>
      <c r="AG1592" s="7">
        <v>0.40300948452895435</v>
      </c>
      <c r="AH1592" s="7">
        <v>-0.58606918291347709</v>
      </c>
    </row>
    <row r="1593" spans="24:34" x14ac:dyDescent="0.25">
      <c r="X1593">
        <v>75.7</v>
      </c>
      <c r="Y1593" s="7">
        <v>76.25691902480267</v>
      </c>
      <c r="Z1593" s="7">
        <v>-0.5569190248026672</v>
      </c>
      <c r="AA1593" s="7">
        <v>-0.55997048799366667</v>
      </c>
      <c r="AB1593" s="7">
        <v>5.4493285921883294E-3</v>
      </c>
      <c r="AC1593" s="7">
        <v>-0.1553032300070058</v>
      </c>
      <c r="AD1593" s="7">
        <v>6.9554215601150955E-6</v>
      </c>
      <c r="AE1593" s="7">
        <v>1.7539324289023792</v>
      </c>
      <c r="AF1593" s="7">
        <v>1.919138010147744</v>
      </c>
      <c r="AG1593" s="7">
        <v>0.39408530803241804</v>
      </c>
      <c r="AH1593" s="7">
        <v>-0.55997048799367277</v>
      </c>
    </row>
    <row r="1594" spans="24:34" x14ac:dyDescent="0.25">
      <c r="X1594">
        <v>75.400000000000006</v>
      </c>
      <c r="Y1594" s="7">
        <v>76.597939620737108</v>
      </c>
      <c r="Z1594" s="7">
        <v>-1.1979396207371025</v>
      </c>
      <c r="AA1594" s="7">
        <v>-1.2051513509168075</v>
      </c>
      <c r="AB1594" s="7">
        <v>5.9840867076255914E-3</v>
      </c>
      <c r="AC1594" s="7">
        <v>-0.33414898960855144</v>
      </c>
      <c r="AD1594" s="7">
        <v>3.5377834353021701E-5</v>
      </c>
      <c r="AE1594" s="7">
        <v>1.7539324289023792</v>
      </c>
      <c r="AF1594" s="7">
        <v>1.9551134696821983</v>
      </c>
      <c r="AG1594" s="7">
        <v>0.57805621665072626</v>
      </c>
      <c r="AH1594" s="7">
        <v>-1.2051513509168008</v>
      </c>
    </row>
    <row r="1595" spans="24:34" x14ac:dyDescent="0.25">
      <c r="X1595">
        <v>75.400000000000006</v>
      </c>
      <c r="Y1595" s="7">
        <v>75.409102898514092</v>
      </c>
      <c r="Z1595" s="7">
        <v>-9.1028985140866325E-3</v>
      </c>
      <c r="AA1595" s="7">
        <v>-9.1218986768666355E-3</v>
      </c>
      <c r="AB1595" s="7">
        <v>2.0829175431679049E-3</v>
      </c>
      <c r="AC1595" s="7">
        <v>-2.5341619407907847E-3</v>
      </c>
      <c r="AD1595" s="7">
        <v>7.0549306377626747E-10</v>
      </c>
      <c r="AE1595" s="7">
        <v>1.7539324289023792</v>
      </c>
      <c r="AF1595" s="7">
        <v>1.963385897662121</v>
      </c>
      <c r="AG1595" s="7">
        <v>5.0340460275913101E-2</v>
      </c>
      <c r="AH1595" s="7">
        <v>-9.1218986768676798E-3</v>
      </c>
    </row>
    <row r="1596" spans="24:34" x14ac:dyDescent="0.25">
      <c r="X1596">
        <v>75.400000000000006</v>
      </c>
      <c r="Y1596" s="7">
        <v>75.025593021834268</v>
      </c>
      <c r="Z1596" s="7">
        <v>0.37440697816573731</v>
      </c>
      <c r="AA1596" s="7">
        <v>0.37521401206349481</v>
      </c>
      <c r="AB1596" s="7">
        <v>2.1508628990747724E-3</v>
      </c>
      <c r="AC1596" s="7">
        <v>0.10423495499164349</v>
      </c>
      <c r="AD1596" s="7">
        <v>1.2325967199752006E-6</v>
      </c>
      <c r="AE1596" s="7">
        <v>1.8295749434197284</v>
      </c>
      <c r="AF1596" s="7">
        <v>1.9646925584740611</v>
      </c>
      <c r="AG1596" s="7">
        <v>0.32285438666935207</v>
      </c>
      <c r="AH1596" s="7">
        <v>0.37521401206349769</v>
      </c>
    </row>
    <row r="1597" spans="24:34" x14ac:dyDescent="0.25">
      <c r="X1597">
        <v>75.2</v>
      </c>
      <c r="Y1597" s="7">
        <v>74.761726771066023</v>
      </c>
      <c r="Z1597" s="7">
        <v>0.43827322893397991</v>
      </c>
      <c r="AA1597" s="7">
        <v>0.43905551203398829</v>
      </c>
      <c r="AB1597" s="7">
        <v>1.7817407561596128E-3</v>
      </c>
      <c r="AC1597" s="7">
        <v>0.12199276656104752</v>
      </c>
      <c r="AD1597" s="7">
        <v>1.3980849622386249E-6</v>
      </c>
      <c r="AE1597" s="7">
        <v>1.8295749434197284</v>
      </c>
      <c r="AF1597" s="7">
        <v>1.9763835335598512</v>
      </c>
      <c r="AG1597" s="7">
        <v>0.34927462914023333</v>
      </c>
      <c r="AH1597" s="7">
        <v>0.43905551203398741</v>
      </c>
    </row>
    <row r="1598" spans="24:34" x14ac:dyDescent="0.25">
      <c r="X1598">
        <v>75.099999999999994</v>
      </c>
      <c r="Y1598" s="7">
        <v>73.270994952697436</v>
      </c>
      <c r="Z1598" s="7">
        <v>1.8290050473025588</v>
      </c>
      <c r="AA1598" s="7">
        <v>1.8679069592944018</v>
      </c>
      <c r="AB1598" s="7">
        <v>2.0826472002941583E-2</v>
      </c>
      <c r="AC1598" s="7">
        <v>0.51402822182283725</v>
      </c>
      <c r="AD1598" s="7">
        <v>2.9578515236235636E-4</v>
      </c>
      <c r="AE1598" s="7">
        <v>1.8460302671294702</v>
      </c>
      <c r="AF1598" s="7">
        <v>2.0021867105954105</v>
      </c>
      <c r="AG1598" s="7">
        <v>0.71695761508114075</v>
      </c>
      <c r="AH1598" s="7">
        <v>1.8679069592944035</v>
      </c>
    </row>
    <row r="1599" spans="24:34" x14ac:dyDescent="0.25">
      <c r="X1599">
        <v>69.2</v>
      </c>
      <c r="Y1599" s="7">
        <v>71.16641043254694</v>
      </c>
      <c r="Z1599" s="7">
        <v>-1.9664104325469367</v>
      </c>
      <c r="AA1599" s="7">
        <v>-1.9731444935038951</v>
      </c>
      <c r="AB1599" s="7">
        <v>3.4128574866831209E-3</v>
      </c>
      <c r="AC1599" s="7">
        <v>-0.54779545105407668</v>
      </c>
      <c r="AD1599" s="7">
        <v>5.4086155911588812E-5</v>
      </c>
      <c r="AE1599" s="7">
        <v>1.8460302671294702</v>
      </c>
      <c r="AF1599" s="7">
        <v>2.0078656339075556</v>
      </c>
      <c r="AG1599" s="7">
        <v>0.74013204974117741</v>
      </c>
      <c r="AH1599" s="7">
        <v>-1.9731444935038989</v>
      </c>
    </row>
    <row r="1600" spans="24:34" x14ac:dyDescent="0.25">
      <c r="X1600">
        <v>69.099999999999994</v>
      </c>
      <c r="Y1600" s="7">
        <v>71.01415078416774</v>
      </c>
      <c r="Z1600" s="7">
        <v>-1.9141507841677452</v>
      </c>
      <c r="AA1600" s="7">
        <v>-1.9206146667484205</v>
      </c>
      <c r="AB1600" s="7">
        <v>3.3655280742092347E-3</v>
      </c>
      <c r="AC1600" s="7">
        <v>-0.53322448702300296</v>
      </c>
      <c r="AD1600" s="7">
        <v>5.0534024002960963E-5</v>
      </c>
      <c r="AE1600" s="7">
        <v>1.8630011940066851</v>
      </c>
      <c r="AF1600" s="7">
        <v>2.0084874229488099</v>
      </c>
      <c r="AG1600" s="7">
        <v>0.73022221756325856</v>
      </c>
      <c r="AH1600" s="7">
        <v>-1.920614666748425</v>
      </c>
    </row>
    <row r="1601" spans="24:34" x14ac:dyDescent="0.25">
      <c r="X1601">
        <v>68.8</v>
      </c>
      <c r="Y1601" s="7">
        <v>70.890531490557152</v>
      </c>
      <c r="Z1601" s="7">
        <v>-2.0905314905571544</v>
      </c>
      <c r="AA1601" s="7">
        <v>-2.0975193979138851</v>
      </c>
      <c r="AB1601" s="7">
        <v>3.3315102419014244E-3</v>
      </c>
      <c r="AC1601" s="7">
        <v>-0.58234887612569175</v>
      </c>
      <c r="AD1601" s="7">
        <v>5.9662755486028905E-5</v>
      </c>
      <c r="AE1601" s="7">
        <v>1.8630011940066851</v>
      </c>
      <c r="AF1601" s="7">
        <v>2.0160844812297842</v>
      </c>
      <c r="AG1601" s="7">
        <v>0.76311786515956481</v>
      </c>
      <c r="AH1601" s="7">
        <v>-2.0975193979138913</v>
      </c>
    </row>
    <row r="1602" spans="24:34" x14ac:dyDescent="0.25">
      <c r="X1602">
        <v>68.5</v>
      </c>
      <c r="Y1602" s="7">
        <v>70.657133015424435</v>
      </c>
      <c r="Z1602" s="7">
        <v>-2.157133015424435</v>
      </c>
      <c r="AA1602" s="7">
        <v>-2.161219712080765</v>
      </c>
      <c r="AB1602" s="7">
        <v>1.8909214243623363E-3</v>
      </c>
      <c r="AC1602" s="7">
        <v>-0.60046792625930956</v>
      </c>
      <c r="AD1602" s="7">
        <v>3.5951871687768315E-5</v>
      </c>
      <c r="AE1602" s="7">
        <v>1.8630011940066851</v>
      </c>
      <c r="AF1602" s="7">
        <v>2.0235038819873807</v>
      </c>
      <c r="AG1602" s="7">
        <v>0.77489865547651426</v>
      </c>
      <c r="AH1602" s="7">
        <v>-2.1612197120807628</v>
      </c>
    </row>
    <row r="1603" spans="24:34" x14ac:dyDescent="0.25">
      <c r="X1603">
        <v>68.3</v>
      </c>
      <c r="Y1603" s="7">
        <v>69.2237479489348</v>
      </c>
      <c r="Z1603" s="7">
        <v>-0.92374794893480328</v>
      </c>
      <c r="AA1603" s="7">
        <v>-0.92905796695151821</v>
      </c>
      <c r="AB1603" s="7">
        <v>5.7154862297050732E-3</v>
      </c>
      <c r="AC1603" s="7">
        <v>-0.25763214018209746</v>
      </c>
      <c r="AD1603" s="7">
        <v>2.0081168907159855E-5</v>
      </c>
      <c r="AE1603" s="7">
        <v>1.8895099603334296</v>
      </c>
      <c r="AF1603" s="7">
        <v>2.0292397705253591</v>
      </c>
      <c r="AG1603" s="7">
        <v>0.50757476314538874</v>
      </c>
      <c r="AH1603" s="7">
        <v>-0.92905796695151244</v>
      </c>
    </row>
    <row r="1604" spans="24:34" x14ac:dyDescent="0.25">
      <c r="X1604">
        <v>68</v>
      </c>
      <c r="Y1604" s="7">
        <v>69.142345129392041</v>
      </c>
      <c r="Z1604" s="7">
        <v>-1.1423451293920408</v>
      </c>
      <c r="AA1604" s="7">
        <v>-1.1490556595146728</v>
      </c>
      <c r="AB1604" s="7">
        <v>5.8400392244430041E-3</v>
      </c>
      <c r="AC1604" s="7">
        <v>-0.31861857578558306</v>
      </c>
      <c r="AD1604" s="7">
        <v>3.1386875081563473E-5</v>
      </c>
      <c r="AE1604" s="7">
        <v>1.898648757670367</v>
      </c>
      <c r="AF1604" s="7">
        <v>2.0509059696759508</v>
      </c>
      <c r="AG1604" s="7">
        <v>0.56446308629137398</v>
      </c>
      <c r="AH1604" s="7">
        <v>-1.1490556595146748</v>
      </c>
    </row>
    <row r="1605" spans="24:34" x14ac:dyDescent="0.25">
      <c r="X1605">
        <v>67.900000000000006</v>
      </c>
      <c r="Y1605" s="7">
        <v>70.273490048279612</v>
      </c>
      <c r="Z1605" s="7">
        <v>-2.3734900482796064</v>
      </c>
      <c r="AA1605" s="7">
        <v>-2.3781843784580445</v>
      </c>
      <c r="AB1605" s="7">
        <v>1.9739134698573413E-3</v>
      </c>
      <c r="AC1605" s="7">
        <v>-0.66072138025689253</v>
      </c>
      <c r="AD1605" s="7">
        <v>4.5443245159288248E-5</v>
      </c>
      <c r="AE1605" s="7">
        <v>1.898648757670367</v>
      </c>
      <c r="AF1605" s="7">
        <v>2.0780551348088401</v>
      </c>
      <c r="AG1605" s="7">
        <v>0.81284769806950463</v>
      </c>
      <c r="AH1605" s="7">
        <v>-2.378184378458049</v>
      </c>
    </row>
    <row r="1606" spans="24:34" x14ac:dyDescent="0.25">
      <c r="X1606">
        <v>67.8</v>
      </c>
      <c r="Y1606" s="7">
        <v>69.886053124124913</v>
      </c>
      <c r="Z1606" s="7">
        <v>-2.0860531241249163</v>
      </c>
      <c r="AA1606" s="7">
        <v>-2.0903257149153802</v>
      </c>
      <c r="AB1606" s="7">
        <v>2.0439832701548404E-3</v>
      </c>
      <c r="AC1606" s="7">
        <v>-0.58072638101573748</v>
      </c>
      <c r="AD1606" s="7">
        <v>3.6354271464391227E-5</v>
      </c>
      <c r="AE1606" s="7">
        <v>1.917417123160428</v>
      </c>
      <c r="AF1606" s="7">
        <v>2.0849170912718753</v>
      </c>
      <c r="AG1606" s="7">
        <v>0.76205405386739955</v>
      </c>
      <c r="AH1606" s="7">
        <v>-2.090325714915378</v>
      </c>
    </row>
    <row r="1607" spans="24:34" x14ac:dyDescent="0.25">
      <c r="X1607">
        <v>67.599999999999994</v>
      </c>
      <c r="Y1607" s="7">
        <v>69.764493390524322</v>
      </c>
      <c r="Z1607" s="7">
        <v>-2.1644933905243278</v>
      </c>
      <c r="AA1607" s="7">
        <v>-2.1687079972312802</v>
      </c>
      <c r="AB1607" s="7">
        <v>1.9433721424607635E-3</v>
      </c>
      <c r="AC1607" s="7">
        <v>-0.60253262064445434</v>
      </c>
      <c r="AD1607" s="7">
        <v>3.7205600416308516E-5</v>
      </c>
      <c r="AE1607" s="7">
        <v>1.9270603903023944</v>
      </c>
      <c r="AF1607" s="7">
        <v>2.097812146009979</v>
      </c>
      <c r="AG1607" s="7">
        <v>0.77622974733287198</v>
      </c>
      <c r="AH1607" s="7">
        <v>-2.1687079972312788</v>
      </c>
    </row>
    <row r="1608" spans="24:34" x14ac:dyDescent="0.25">
      <c r="X1608">
        <v>67.3</v>
      </c>
      <c r="Y1608" s="7">
        <v>69.5897346769423</v>
      </c>
      <c r="Z1608" s="7">
        <v>-2.2897346769423024</v>
      </c>
      <c r="AA1608" s="7">
        <v>-2.2950417521159068</v>
      </c>
      <c r="AB1608" s="7">
        <v>2.3124089872030127E-3</v>
      </c>
      <c r="AC1608" s="7">
        <v>-0.63751406076187545</v>
      </c>
      <c r="AD1608" s="7">
        <v>4.9578800203091315E-5</v>
      </c>
      <c r="AE1608" s="7">
        <v>1.9368862628682144</v>
      </c>
      <c r="AF1608" s="7">
        <v>2.0981617158295567</v>
      </c>
      <c r="AG1608" s="7">
        <v>0.79844477627565169</v>
      </c>
      <c r="AH1608" s="7">
        <v>-2.2950417521159014</v>
      </c>
    </row>
    <row r="1609" spans="24:34" x14ac:dyDescent="0.25">
      <c r="X1609">
        <v>67.8</v>
      </c>
      <c r="Y1609" s="7">
        <v>69.508881922325926</v>
      </c>
      <c r="Z1609" s="7">
        <v>-1.7088819223259293</v>
      </c>
      <c r="AA1609" s="7">
        <v>-1.7128656616653899</v>
      </c>
      <c r="AB1609" s="7">
        <v>2.3257745359853287E-3</v>
      </c>
      <c r="AC1609" s="7">
        <v>-0.47579466828175476</v>
      </c>
      <c r="AD1609" s="7">
        <v>2.7775660803272016E-5</v>
      </c>
      <c r="AE1609" s="7">
        <v>1.9368862628682144</v>
      </c>
      <c r="AF1609" s="7">
        <v>2.100108777843503</v>
      </c>
      <c r="AG1609" s="7">
        <v>0.68977870964661903</v>
      </c>
      <c r="AH1609" s="7">
        <v>-1.7128656616653943</v>
      </c>
    </row>
    <row r="1610" spans="24:34" x14ac:dyDescent="0.25">
      <c r="X1610">
        <v>67.2</v>
      </c>
      <c r="Y1610" s="7">
        <v>69.173437827764403</v>
      </c>
      <c r="Z1610" s="7">
        <v>-1.9734378277643998</v>
      </c>
      <c r="AA1610" s="7">
        <v>-1.9780191537615082</v>
      </c>
      <c r="AB1610" s="7">
        <v>2.3161181166502513E-3</v>
      </c>
      <c r="AC1610" s="7">
        <v>-0.54945086631217699</v>
      </c>
      <c r="AD1610" s="7">
        <v>3.6886875643888974E-5</v>
      </c>
      <c r="AE1610" s="7">
        <v>1.9368862628682144</v>
      </c>
      <c r="AF1610" s="7">
        <v>2.1110972641812791</v>
      </c>
      <c r="AG1610" s="7">
        <v>0.74124953039592345</v>
      </c>
      <c r="AH1610" s="7">
        <v>-1.9780191537615079</v>
      </c>
    </row>
    <row r="1611" spans="24:34" x14ac:dyDescent="0.25">
      <c r="X1611">
        <v>67.099999999999994</v>
      </c>
      <c r="Y1611" s="7">
        <v>69.109338308497001</v>
      </c>
      <c r="Z1611" s="7">
        <v>-2.0093383084970071</v>
      </c>
      <c r="AA1611" s="7">
        <v>-2.0167297162495714</v>
      </c>
      <c r="AB1611" s="7">
        <v>3.665046284093519E-3</v>
      </c>
      <c r="AC1611" s="7">
        <v>-0.55982497928829689</v>
      </c>
      <c r="AD1611" s="7">
        <v>6.0677131488458856E-5</v>
      </c>
      <c r="AE1611" s="7">
        <v>1.9368862628682144</v>
      </c>
      <c r="AF1611" s="7">
        <v>2.1215023943355344</v>
      </c>
      <c r="AG1611" s="7">
        <v>0.74821452758436657</v>
      </c>
      <c r="AH1611" s="7">
        <v>-2.0167297162495683</v>
      </c>
    </row>
    <row r="1612" spans="24:34" x14ac:dyDescent="0.25">
      <c r="X1612">
        <v>71.7</v>
      </c>
      <c r="Y1612" s="7">
        <v>69.733710386112747</v>
      </c>
      <c r="Z1612" s="7">
        <v>1.9662896138872554</v>
      </c>
      <c r="AA1612" s="7">
        <v>1.9730968878341457</v>
      </c>
      <c r="AB1612" s="7">
        <v>3.450045453347832E-3</v>
      </c>
      <c r="AC1612" s="7">
        <v>0.54777201407116394</v>
      </c>
      <c r="AD1612" s="7">
        <v>5.467286372784859E-5</v>
      </c>
      <c r="AE1612" s="7">
        <v>1.9368862628682144</v>
      </c>
      <c r="AF1612" s="7">
        <v>2.1285201508880149</v>
      </c>
      <c r="AG1612" s="7">
        <v>0.74011621659788263</v>
      </c>
      <c r="AH1612" s="7">
        <v>1.9730968878341424</v>
      </c>
    </row>
    <row r="1613" spans="24:34" x14ac:dyDescent="0.25">
      <c r="X1613">
        <v>71.599999999999994</v>
      </c>
      <c r="Y1613" s="7">
        <v>69.494720104278258</v>
      </c>
      <c r="Z1613" s="7">
        <v>2.1052798957217362</v>
      </c>
      <c r="AA1613" s="7">
        <v>2.1130905111683518</v>
      </c>
      <c r="AB1613" s="7">
        <v>3.6962995221160532E-3</v>
      </c>
      <c r="AC1613" s="7">
        <v>0.58656461909276858</v>
      </c>
      <c r="AD1613" s="7">
        <v>6.7182094330576819E-5</v>
      </c>
      <c r="AE1613" s="7">
        <v>1.9368862628682144</v>
      </c>
      <c r="AF1613" s="7">
        <v>2.1371946694014405</v>
      </c>
      <c r="AG1613" s="7">
        <v>0.76587506754872792</v>
      </c>
      <c r="AH1613" s="7">
        <v>2.1130905111683558</v>
      </c>
    </row>
    <row r="1614" spans="24:34" x14ac:dyDescent="0.25">
      <c r="X1614">
        <v>71.400000000000006</v>
      </c>
      <c r="Y1614" s="7">
        <v>67.891268620478186</v>
      </c>
      <c r="Z1614" s="7">
        <v>3.5087313795218193</v>
      </c>
      <c r="AA1614" s="7">
        <v>3.5344273394825052</v>
      </c>
      <c r="AB1614" s="7">
        <v>7.2701904700762402E-3</v>
      </c>
      <c r="AC1614" s="7">
        <v>0.97934673810554418</v>
      </c>
      <c r="AD1614" s="7">
        <v>3.6968692206189302E-4</v>
      </c>
      <c r="AE1614" s="7">
        <v>1.9368862628682144</v>
      </c>
      <c r="AF1614" s="7">
        <v>2.1382257117648678</v>
      </c>
      <c r="AG1614" s="7">
        <v>0.98961949157519336</v>
      </c>
      <c r="AH1614" s="7">
        <v>3.5344273394825021</v>
      </c>
    </row>
    <row r="1615" spans="24:34" x14ac:dyDescent="0.25">
      <c r="X1615">
        <v>71.2</v>
      </c>
      <c r="Y1615" s="7">
        <v>69.307276526552329</v>
      </c>
      <c r="Z1615" s="7">
        <v>1.8927234734476741</v>
      </c>
      <c r="AA1615" s="7">
        <v>1.89893503075902</v>
      </c>
      <c r="AB1615" s="7">
        <v>3.2710741603740011E-3</v>
      </c>
      <c r="AC1615" s="7">
        <v>0.52723050365505175</v>
      </c>
      <c r="AD1615" s="7">
        <v>4.8013214761986395E-5</v>
      </c>
      <c r="AE1615" s="7">
        <v>1.9368862628682144</v>
      </c>
      <c r="AF1615" s="7">
        <v>2.1399414473612799</v>
      </c>
      <c r="AG1615" s="7">
        <v>0.72610639967917356</v>
      </c>
      <c r="AH1615" s="7">
        <v>1.8989350307590189</v>
      </c>
    </row>
    <row r="1616" spans="24:34" x14ac:dyDescent="0.25">
      <c r="X1616">
        <v>71</v>
      </c>
      <c r="Y1616" s="7">
        <v>69.28280494128947</v>
      </c>
      <c r="Z1616" s="7">
        <v>1.71719505871053</v>
      </c>
      <c r="AA1616" s="7">
        <v>1.7222032837124033</v>
      </c>
      <c r="AB1616" s="7">
        <v>2.9080335923406392E-3</v>
      </c>
      <c r="AC1616" s="7">
        <v>0.47824882678174502</v>
      </c>
      <c r="AD1616" s="7">
        <v>3.5108997393836301E-5</v>
      </c>
      <c r="AE1616" s="7">
        <v>1.9368862628682144</v>
      </c>
      <c r="AF1616" s="7">
        <v>2.1401779218802774</v>
      </c>
      <c r="AG1616" s="7">
        <v>0.69155536783524785</v>
      </c>
      <c r="AH1616" s="7">
        <v>1.7222032837124051</v>
      </c>
    </row>
    <row r="1617" spans="24:34" x14ac:dyDescent="0.25">
      <c r="X1617">
        <v>78</v>
      </c>
      <c r="Y1617" s="7">
        <v>68.990311815044421</v>
      </c>
      <c r="Z1617" s="7">
        <v>9.0096881849555785</v>
      </c>
      <c r="AA1617" s="7">
        <v>9.0380868755863304</v>
      </c>
      <c r="AB1617" s="7">
        <v>3.1421130402564902E-3</v>
      </c>
      <c r="AC1617" s="7">
        <v>2.5095452327590513</v>
      </c>
      <c r="AD1617" s="7">
        <v>1.0447803857457616E-3</v>
      </c>
      <c r="AE1617" s="7">
        <v>2.0350728680272758</v>
      </c>
      <c r="AF1617" s="7">
        <v>2.1619547538317905</v>
      </c>
      <c r="AG1617" s="7">
        <v>1.5841544220053332</v>
      </c>
      <c r="AH1617" s="7">
        <v>9.0380868755863286</v>
      </c>
    </row>
    <row r="1618" spans="24:34" x14ac:dyDescent="0.25">
      <c r="X1618">
        <v>75</v>
      </c>
      <c r="Y1618" s="7">
        <v>68.803803803696312</v>
      </c>
      <c r="Z1618" s="7">
        <v>6.1961961963036885</v>
      </c>
      <c r="AA1618" s="7">
        <v>6.2154457304128243</v>
      </c>
      <c r="AB1618" s="7">
        <v>3.0970480548071456E-3</v>
      </c>
      <c r="AC1618" s="7">
        <v>1.7258403223262191</v>
      </c>
      <c r="AD1618" s="7">
        <v>4.8701538870958648E-4</v>
      </c>
      <c r="AE1618" s="7">
        <v>2.0350728680272758</v>
      </c>
      <c r="AF1618" s="7">
        <v>2.1914249061060458</v>
      </c>
      <c r="AG1618" s="7">
        <v>1.3137124199482242</v>
      </c>
      <c r="AH1618" s="7">
        <v>6.2154457304128226</v>
      </c>
    </row>
    <row r="1619" spans="24:34" x14ac:dyDescent="0.25">
      <c r="X1619">
        <v>73</v>
      </c>
      <c r="Y1619" s="7">
        <v>68.998596743056794</v>
      </c>
      <c r="Z1619" s="7">
        <v>4.0014032569432061</v>
      </c>
      <c r="AA1619" s="7">
        <v>4.0366606945482744</v>
      </c>
      <c r="AB1619" s="7">
        <v>8.734307952285086E-3</v>
      </c>
      <c r="AC1619" s="7">
        <v>1.1176843640485132</v>
      </c>
      <c r="AD1619" s="7">
        <v>5.7932620615127868E-4</v>
      </c>
      <c r="AE1619" s="7">
        <v>2.0350728680272758</v>
      </c>
      <c r="AF1619" s="7">
        <v>2.2253523280455898</v>
      </c>
      <c r="AG1619" s="7">
        <v>1.057205923199692</v>
      </c>
      <c r="AH1619" s="7">
        <v>4.0366606945482761</v>
      </c>
    </row>
    <row r="1620" spans="24:34" x14ac:dyDescent="0.25">
      <c r="X1620">
        <v>71</v>
      </c>
      <c r="Y1620" s="7">
        <v>68.343769193151118</v>
      </c>
      <c r="Z1620" s="7">
        <v>2.6562308068488818</v>
      </c>
      <c r="AA1620" s="7">
        <v>2.6642214133617728</v>
      </c>
      <c r="AB1620" s="7">
        <v>2.9992276440742862E-3</v>
      </c>
      <c r="AC1620" s="7">
        <v>0.73980958494247473</v>
      </c>
      <c r="AD1620" s="7">
        <v>8.6656320001338502E-5</v>
      </c>
      <c r="AE1620" s="7">
        <v>2.0350728680272758</v>
      </c>
      <c r="AF1620" s="7">
        <v>2.2957711888144985</v>
      </c>
      <c r="AG1620" s="7">
        <v>0.86012184307949924</v>
      </c>
      <c r="AH1620" s="7">
        <v>2.664221413361771</v>
      </c>
    </row>
    <row r="1621" spans="24:34" x14ac:dyDescent="0.25">
      <c r="X1621">
        <v>69.900000000000006</v>
      </c>
      <c r="Y1621" s="7">
        <v>62.752043823087746</v>
      </c>
      <c r="Z1621" s="7">
        <v>7.1479561769122597</v>
      </c>
      <c r="AA1621" s="7">
        <v>7.2926207402216079</v>
      </c>
      <c r="AB1621" s="7">
        <v>1.9837115964562599E-2</v>
      </c>
      <c r="AC1621" s="7">
        <v>2.0078656339075556</v>
      </c>
      <c r="AD1621" s="7">
        <v>4.2943355004006105E-3</v>
      </c>
      <c r="AE1621" s="7">
        <v>2.0350728680272758</v>
      </c>
      <c r="AF1621" s="7">
        <v>2.297904338772621</v>
      </c>
      <c r="AG1621" s="7">
        <v>1.4169917550598365</v>
      </c>
      <c r="AH1621" s="7">
        <v>7.2926207402216106</v>
      </c>
    </row>
    <row r="1622" spans="24:34" x14ac:dyDescent="0.25">
      <c r="X1622">
        <v>69.599999999999994</v>
      </c>
      <c r="Y1622" s="7">
        <v>62.767785032879992</v>
      </c>
      <c r="Z1622" s="7">
        <v>6.8322149671200023</v>
      </c>
      <c r="AA1622" s="7">
        <v>6.9702299879775538</v>
      </c>
      <c r="AB1622" s="7">
        <v>1.9800640882094378E-2</v>
      </c>
      <c r="AC1622" s="7">
        <v>1.919138010147744</v>
      </c>
      <c r="AD1622" s="7">
        <v>3.9158283491265026E-3</v>
      </c>
      <c r="AE1622" s="7">
        <v>2.0350728680272758</v>
      </c>
      <c r="AF1622" s="7">
        <v>2.3020025192046263</v>
      </c>
      <c r="AG1622" s="7">
        <v>1.3853295673404737</v>
      </c>
      <c r="AH1622" s="7">
        <v>6.9702299879775502</v>
      </c>
    </row>
    <row r="1623" spans="24:34" x14ac:dyDescent="0.25">
      <c r="X1623">
        <v>69.400000000000006</v>
      </c>
      <c r="Y1623" s="7">
        <v>62.246603763688483</v>
      </c>
      <c r="Z1623" s="7">
        <v>7.1533962363115222</v>
      </c>
      <c r="AA1623" s="7">
        <v>7.2915887747075629</v>
      </c>
      <c r="AB1623" s="7">
        <v>1.8952322006335915E-2</v>
      </c>
      <c r="AC1623" s="7">
        <v>2.0084874229488099</v>
      </c>
      <c r="AD1623" s="7">
        <v>4.1016343782430504E-3</v>
      </c>
      <c r="AE1623" s="7">
        <v>2.1134016615055304</v>
      </c>
      <c r="AF1623" s="7">
        <v>2.3107012281771699</v>
      </c>
      <c r="AG1623" s="7">
        <v>1.4172111426843954</v>
      </c>
      <c r="AH1623" s="7">
        <v>7.2915887747075638</v>
      </c>
    </row>
    <row r="1624" spans="24:34" x14ac:dyDescent="0.25">
      <c r="X1624">
        <v>69.3</v>
      </c>
      <c r="Y1624" s="7">
        <v>61.107688330595039</v>
      </c>
      <c r="Z1624" s="7">
        <v>8.1923116694049583</v>
      </c>
      <c r="AA1624" s="7">
        <v>8.427084341139583</v>
      </c>
      <c r="AB1624" s="7">
        <v>2.7859300112674339E-2</v>
      </c>
      <c r="AC1624" s="7">
        <v>2.3107012281771699</v>
      </c>
      <c r="AD1624" s="7">
        <v>8.0533220249578395E-3</v>
      </c>
      <c r="AE1624" s="7">
        <v>2.1134016615055304</v>
      </c>
      <c r="AF1624" s="7">
        <v>2.3159740966498559</v>
      </c>
      <c r="AG1624" s="7">
        <v>1.5200990849866234</v>
      </c>
      <c r="AH1624" s="7">
        <v>8.4270843411395848</v>
      </c>
    </row>
    <row r="1625" spans="24:34" x14ac:dyDescent="0.25">
      <c r="X1625">
        <v>69.099999999999994</v>
      </c>
      <c r="Y1625" s="7">
        <v>60.938565341212126</v>
      </c>
      <c r="Z1625" s="7">
        <v>8.1614346587878686</v>
      </c>
      <c r="AA1625" s="7">
        <v>8.3953981563031235</v>
      </c>
      <c r="AB1625" s="7">
        <v>2.7868064522895801E-2</v>
      </c>
      <c r="AC1625" s="7">
        <v>2.3020025192046263</v>
      </c>
      <c r="AD1625" s="7">
        <v>7.9953887580923831E-3</v>
      </c>
      <c r="AE1625" s="7">
        <v>2.1134016615055304</v>
      </c>
      <c r="AF1625" s="7">
        <v>2.3243425588087558</v>
      </c>
      <c r="AG1625" s="7">
        <v>1.51723515619848</v>
      </c>
      <c r="AH1625" s="7">
        <v>8.3953981563031252</v>
      </c>
    </row>
    <row r="1626" spans="24:34" x14ac:dyDescent="0.25">
      <c r="X1626">
        <v>69</v>
      </c>
      <c r="Y1626" s="7">
        <v>64.372606898501928</v>
      </c>
      <c r="Z1626" s="7">
        <v>4.6273931014980718</v>
      </c>
      <c r="AA1626" s="7">
        <v>4.7572382178668846</v>
      </c>
      <c r="AB1626" s="7">
        <v>2.7294222072199895E-2</v>
      </c>
      <c r="AC1626" s="7">
        <v>1.304810788089654</v>
      </c>
      <c r="AD1626" s="7">
        <v>2.5143787736107955E-3</v>
      </c>
      <c r="AE1626" s="7">
        <v>2.1134016615055304</v>
      </c>
      <c r="AF1626" s="7">
        <v>2.3647900008226799</v>
      </c>
      <c r="AG1626" s="7">
        <v>1.142283147074163</v>
      </c>
      <c r="AH1626" s="7">
        <v>4.7572382178668873</v>
      </c>
    </row>
    <row r="1627" spans="24:34" x14ac:dyDescent="0.25">
      <c r="X1627">
        <v>61.1</v>
      </c>
      <c r="Y1627" s="7">
        <v>64.661682276088598</v>
      </c>
      <c r="Z1627" s="7">
        <v>-3.5616822760885967</v>
      </c>
      <c r="AA1627" s="7">
        <v>-3.5770591404456056</v>
      </c>
      <c r="AB1627" s="7">
        <v>4.2987447937732053E-3</v>
      </c>
      <c r="AC1627" s="7">
        <v>-0.99264175489645157</v>
      </c>
      <c r="AD1627" s="7">
        <v>2.2389484090625376E-4</v>
      </c>
      <c r="AE1627" s="7">
        <v>2.1134016615055304</v>
      </c>
      <c r="AF1627" s="7">
        <v>2.391751786979365</v>
      </c>
      <c r="AG1627" s="7">
        <v>0.99631408446154746</v>
      </c>
      <c r="AH1627" s="7">
        <v>-3.577059140445606</v>
      </c>
    </row>
    <row r="1628" spans="24:34" x14ac:dyDescent="0.25">
      <c r="X1628">
        <v>63</v>
      </c>
      <c r="Y1628" s="7">
        <v>63.850990687816903</v>
      </c>
      <c r="Z1628" s="7">
        <v>-0.85099068781690335</v>
      </c>
      <c r="AA1628" s="7">
        <v>-0.85388390673140435</v>
      </c>
      <c r="AB1628" s="7">
        <v>3.388304770348786E-3</v>
      </c>
      <c r="AC1628" s="7">
        <v>-0.2370629638717533</v>
      </c>
      <c r="AD1628" s="7">
        <v>1.0056116746846155E-5</v>
      </c>
      <c r="AE1628" s="7">
        <v>2.190305027167327</v>
      </c>
      <c r="AF1628" s="7">
        <v>2.3933972929986531</v>
      </c>
      <c r="AG1628" s="7">
        <v>0.48689112116750832</v>
      </c>
      <c r="AH1628" s="7">
        <v>-0.85388390673140546</v>
      </c>
    </row>
    <row r="1629" spans="24:34" x14ac:dyDescent="0.25">
      <c r="X1629">
        <v>59.2</v>
      </c>
      <c r="Y1629" s="7">
        <v>62.286867673988297</v>
      </c>
      <c r="Z1629" s="7">
        <v>-3.0868676739882943</v>
      </c>
      <c r="AA1629" s="7">
        <v>-3.1307721592277389</v>
      </c>
      <c r="AB1629" s="7">
        <v>1.4023532536547617E-2</v>
      </c>
      <c r="AC1629" s="7">
        <v>-0.86454306167835204</v>
      </c>
      <c r="AD1629" s="7">
        <v>5.5951345575513153E-4</v>
      </c>
      <c r="AE1629" s="7">
        <v>2.190305027167327</v>
      </c>
      <c r="AF1629" s="7">
        <v>2.3959044910391984</v>
      </c>
      <c r="AG1629" s="7">
        <v>0.92980807787325237</v>
      </c>
      <c r="AH1629" s="7">
        <v>-3.130772159227742</v>
      </c>
    </row>
    <row r="1630" spans="24:34" x14ac:dyDescent="0.25">
      <c r="X1630">
        <v>58.2</v>
      </c>
      <c r="Y1630" s="7">
        <v>61.686903812096396</v>
      </c>
      <c r="Z1630" s="7">
        <v>-3.4869038120963936</v>
      </c>
      <c r="AA1630" s="7">
        <v>-3.5035481125259267</v>
      </c>
      <c r="AB1630" s="7">
        <v>4.7506984048613305E-3</v>
      </c>
      <c r="AC1630" s="7">
        <v>-0.97202160568125395</v>
      </c>
      <c r="AD1630" s="7">
        <v>2.3736889858211408E-4</v>
      </c>
      <c r="AE1630" s="7">
        <v>2.190305027167327</v>
      </c>
      <c r="AF1630" s="7">
        <v>2.4071385692980343</v>
      </c>
      <c r="AG1630" s="7">
        <v>0.98591156078081055</v>
      </c>
      <c r="AH1630" s="7">
        <v>-3.5035481125259254</v>
      </c>
    </row>
    <row r="1631" spans="24:34" x14ac:dyDescent="0.25">
      <c r="X1631">
        <v>58</v>
      </c>
      <c r="Y1631" s="7">
        <v>60.075357204159531</v>
      </c>
      <c r="Z1631" s="7">
        <v>-2.0753572041595305</v>
      </c>
      <c r="AA1631" s="7">
        <v>-2.1134020141846506</v>
      </c>
      <c r="AB1631" s="7">
        <v>1.8001691003305995E-2</v>
      </c>
      <c r="AC1631" s="7">
        <v>-0.58242415562533167</v>
      </c>
      <c r="AD1631" s="7">
        <v>3.2728621936921017E-4</v>
      </c>
      <c r="AE1631" s="7">
        <v>2.190305027167327</v>
      </c>
      <c r="AF1631" s="7">
        <v>2.4073783220574709</v>
      </c>
      <c r="AG1631" s="7">
        <v>0.76316718720430565</v>
      </c>
      <c r="AH1631" s="7">
        <v>-2.113402014184647</v>
      </c>
    </row>
    <row r="1632" spans="24:34" x14ac:dyDescent="0.25">
      <c r="X1632">
        <v>57.4</v>
      </c>
      <c r="Y1632" s="7">
        <v>59.401255064924321</v>
      </c>
      <c r="Z1632" s="7">
        <v>-2.0012550649243224</v>
      </c>
      <c r="AA1632" s="7">
        <v>-2.0130681290589223</v>
      </c>
      <c r="AB1632" s="7">
        <v>5.8681889420818542E-3</v>
      </c>
      <c r="AC1632" s="7">
        <v>-0.55819038373494112</v>
      </c>
      <c r="AD1632" s="7">
        <v>9.6799077289964677E-5</v>
      </c>
      <c r="AE1632" s="7">
        <v>2.190305027167327</v>
      </c>
      <c r="AF1632" s="7">
        <v>2.4114645667190162</v>
      </c>
      <c r="AG1632" s="7">
        <v>0.74712139825796797</v>
      </c>
      <c r="AH1632" s="7">
        <v>-2.0130681290589232</v>
      </c>
    </row>
    <row r="1633" spans="24:34" x14ac:dyDescent="0.25">
      <c r="X1633">
        <v>55.7</v>
      </c>
      <c r="Y1633" s="7">
        <v>63.164100161588401</v>
      </c>
      <c r="Z1633" s="7">
        <v>-7.464100161588398</v>
      </c>
      <c r="AA1633" s="7">
        <v>-7.6162737584427447</v>
      </c>
      <c r="AB1633" s="7">
        <v>1.998005871121206E-2</v>
      </c>
      <c r="AC1633" s="7">
        <v>-2.0968235904648691</v>
      </c>
      <c r="AD1633" s="7">
        <v>4.7177186181840353E-3</v>
      </c>
      <c r="AE1633" s="7">
        <v>2.190305027167327</v>
      </c>
      <c r="AF1633" s="7">
        <v>2.4599270371080935</v>
      </c>
      <c r="AG1633" s="7">
        <v>1.4480412944612004</v>
      </c>
      <c r="AH1633" s="7">
        <v>-7.6162737584427482</v>
      </c>
    </row>
    <row r="1634" spans="24:34" x14ac:dyDescent="0.25">
      <c r="X1634">
        <v>52.6</v>
      </c>
      <c r="Y1634" s="7">
        <v>54.219797772514042</v>
      </c>
      <c r="Z1634" s="7">
        <v>-1.6197977725140404</v>
      </c>
      <c r="AA1634" s="7">
        <v>-1.6491792341059863</v>
      </c>
      <c r="AB1634" s="7">
        <v>1.7815808606073881E-2</v>
      </c>
      <c r="AC1634" s="7">
        <v>-0.45453383724784496</v>
      </c>
      <c r="AD1634" s="7">
        <v>1.9723838434670358E-4</v>
      </c>
      <c r="AE1634" s="7">
        <v>2.190305027167327</v>
      </c>
      <c r="AF1634" s="7">
        <v>2.5095452327590513</v>
      </c>
      <c r="AG1634" s="7">
        <v>0.67419124678969611</v>
      </c>
      <c r="AH1634" s="7">
        <v>-1.6491792341059841</v>
      </c>
    </row>
    <row r="1635" spans="24:34" x14ac:dyDescent="0.25">
      <c r="X1635">
        <v>58</v>
      </c>
      <c r="Y1635" s="7">
        <v>53.069022600677776</v>
      </c>
      <c r="Z1635" s="7">
        <v>4.9309773993222237</v>
      </c>
      <c r="AA1635" s="7">
        <v>4.9669576945387846</v>
      </c>
      <c r="AB1635" s="7">
        <v>7.2439302746871758E-3</v>
      </c>
      <c r="AC1635" s="7">
        <v>1.3763016427409425</v>
      </c>
      <c r="AD1635" s="7">
        <v>7.274537147371567E-4</v>
      </c>
      <c r="AE1635" s="7">
        <v>2.190305027167327</v>
      </c>
      <c r="AF1635" s="7">
        <v>2.5199319931824578</v>
      </c>
      <c r="AG1635" s="7">
        <v>1.1731588309947389</v>
      </c>
      <c r="AH1635" s="7">
        <v>4.9669576945387837</v>
      </c>
    </row>
    <row r="1636" spans="24:34" x14ac:dyDescent="0.25">
      <c r="X1636">
        <v>49.3</v>
      </c>
      <c r="Y1636" s="7">
        <v>51.877265660082159</v>
      </c>
      <c r="Z1636" s="7">
        <v>-2.577265660082162</v>
      </c>
      <c r="AA1636" s="7">
        <v>-2.5993695788015785</v>
      </c>
      <c r="AB1636" s="7">
        <v>8.5035690575430978E-3</v>
      </c>
      <c r="AC1636" s="7">
        <v>-0.71980606449294804</v>
      </c>
      <c r="AD1636" s="7">
        <v>2.3387698657638246E-4</v>
      </c>
      <c r="AE1636" s="7">
        <v>2.349487559997844</v>
      </c>
      <c r="AF1636" s="7">
        <v>2.5525024669765601</v>
      </c>
      <c r="AG1636" s="7">
        <v>0.84841385213405607</v>
      </c>
      <c r="AH1636" s="7">
        <v>-2.599369578801578</v>
      </c>
    </row>
    <row r="1637" spans="24:34" x14ac:dyDescent="0.25">
      <c r="X1637">
        <v>59.2</v>
      </c>
      <c r="Y1637" s="7">
        <v>60.336082015219802</v>
      </c>
      <c r="Z1637" s="7">
        <v>-1.1360820152197988</v>
      </c>
      <c r="AA1637" s="7">
        <v>-1.1400770124408481</v>
      </c>
      <c r="AB1637" s="7">
        <v>3.5041468053958261E-3</v>
      </c>
      <c r="AC1637" s="7">
        <v>-0.3165000833098352</v>
      </c>
      <c r="AD1637" s="7">
        <v>1.8539621060145819E-5</v>
      </c>
      <c r="AE1637" s="7">
        <v>2.349487559997844</v>
      </c>
      <c r="AF1637" s="7">
        <v>2.5591390038416884</v>
      </c>
      <c r="AG1637" s="7">
        <v>0.56258340120362171</v>
      </c>
      <c r="AH1637" s="7">
        <v>-1.1400770124408486</v>
      </c>
    </row>
    <row r="1638" spans="24:34" x14ac:dyDescent="0.25">
      <c r="X1638">
        <v>58</v>
      </c>
      <c r="Y1638" s="7">
        <v>58.850999884208264</v>
      </c>
      <c r="Z1638" s="7">
        <v>-0.85099988420826378</v>
      </c>
      <c r="AA1638" s="7">
        <v>-0.85605387348304873</v>
      </c>
      <c r="AB1638" s="7">
        <v>5.9038215132683437E-3</v>
      </c>
      <c r="AC1638" s="7">
        <v>-0.23736527818292694</v>
      </c>
      <c r="AD1638" s="7">
        <v>1.7611063996655067E-5</v>
      </c>
      <c r="AE1638" s="7">
        <v>2.349487559997844</v>
      </c>
      <c r="AF1638" s="7">
        <v>2.5712772024760531</v>
      </c>
      <c r="AG1638" s="7">
        <v>0.48720147596546437</v>
      </c>
      <c r="AH1638" s="7">
        <v>-0.85605387348304962</v>
      </c>
    </row>
    <row r="1639" spans="24:34" x14ac:dyDescent="0.25">
      <c r="X1639">
        <v>56.6</v>
      </c>
      <c r="Y1639" s="7">
        <v>56.579111842966718</v>
      </c>
      <c r="Z1639" s="7">
        <v>2.0888157033283505E-2</v>
      </c>
      <c r="AA1639" s="7">
        <v>2.1017895526931341E-2</v>
      </c>
      <c r="AB1639" s="7">
        <v>6.1727632760311514E-3</v>
      </c>
      <c r="AC1639" s="7">
        <v>5.8270207973663488E-3</v>
      </c>
      <c r="AD1639" s="7">
        <v>1.1099623883260772E-8</v>
      </c>
      <c r="AE1639" s="7">
        <v>2.428517260365656</v>
      </c>
      <c r="AF1639" s="7">
        <v>2.6124622684307339</v>
      </c>
      <c r="AG1639" s="7">
        <v>7.6334925148102084E-2</v>
      </c>
      <c r="AH1639" s="7">
        <v>2.1017895526931608E-2</v>
      </c>
    </row>
    <row r="1640" spans="24:34" x14ac:dyDescent="0.25">
      <c r="X1640">
        <v>54.9</v>
      </c>
      <c r="Y1640" s="7">
        <v>54.935791146937646</v>
      </c>
      <c r="Z1640" s="7">
        <v>-3.5791146937647511E-2</v>
      </c>
      <c r="AA1640" s="7">
        <v>-3.5991484060929224E-2</v>
      </c>
      <c r="AB1640" s="7">
        <v>5.5662368059977317E-3</v>
      </c>
      <c r="AC1640" s="7">
        <v>-9.9813567190465014E-3</v>
      </c>
      <c r="AD1640" s="7">
        <v>2.9350220643401815E-8</v>
      </c>
      <c r="AE1640" s="7">
        <v>2.428517260365656</v>
      </c>
      <c r="AF1640" s="7">
        <v>2.6607875432501578</v>
      </c>
      <c r="AG1640" s="7">
        <v>9.9906740108195405E-2</v>
      </c>
      <c r="AH1640" s="7">
        <v>-3.5991484060929939E-2</v>
      </c>
    </row>
    <row r="1641" spans="24:34" x14ac:dyDescent="0.25">
      <c r="X1641">
        <v>52.4</v>
      </c>
      <c r="Y1641" s="7">
        <v>52.766171099805412</v>
      </c>
      <c r="Z1641" s="7">
        <v>-0.36617109980541329</v>
      </c>
      <c r="AA1641" s="7">
        <v>-0.37209537577577834</v>
      </c>
      <c r="AB1641" s="7">
        <v>1.5921391008998496E-2</v>
      </c>
      <c r="AC1641" s="7">
        <v>-0.10265286158873253</v>
      </c>
      <c r="AD1641" s="7">
        <v>8.9730427424975079E-6</v>
      </c>
      <c r="AE1641" s="7">
        <v>2.428517260365656</v>
      </c>
      <c r="AF1641" s="7">
        <v>2.6645113447166495</v>
      </c>
      <c r="AG1641" s="7">
        <v>0.32039485262521389</v>
      </c>
      <c r="AH1641" s="7">
        <v>-0.37209537577577972</v>
      </c>
    </row>
    <row r="1642" spans="24:34" x14ac:dyDescent="0.25">
      <c r="X1642">
        <v>50</v>
      </c>
      <c r="Y1642" s="7">
        <v>49.837266571510021</v>
      </c>
      <c r="Z1642" s="7">
        <v>0.16273342848997885</v>
      </c>
      <c r="AA1642" s="7">
        <v>0.16417732330786095</v>
      </c>
      <c r="AB1642" s="7">
        <v>8.7947274860594015E-3</v>
      </c>
      <c r="AC1642" s="7">
        <v>4.5456591153585413E-2</v>
      </c>
      <c r="AD1642" s="7">
        <v>9.6493689245605489E-7</v>
      </c>
      <c r="AE1642" s="7">
        <v>2.428517260365656</v>
      </c>
      <c r="AF1642" s="7">
        <v>2.7726134862042606</v>
      </c>
      <c r="AG1642" s="7">
        <v>0.21320551389114076</v>
      </c>
      <c r="AH1642" s="7">
        <v>0.16417732330786217</v>
      </c>
    </row>
    <row r="1643" spans="24:34" x14ac:dyDescent="0.25">
      <c r="X1643">
        <v>48.2</v>
      </c>
      <c r="Y1643" s="7">
        <v>47.792038849137384</v>
      </c>
      <c r="Z1643" s="7">
        <v>0.40796115086261864</v>
      </c>
      <c r="AA1643" s="7">
        <v>0.41242178002548258</v>
      </c>
      <c r="AB1643" s="7">
        <v>1.0815697373186613E-2</v>
      </c>
      <c r="AC1643" s="7">
        <v>0.11407279745801735</v>
      </c>
      <c r="AD1643" s="7">
        <v>7.4883803388337834E-6</v>
      </c>
      <c r="AE1643" s="7">
        <v>2.428517260365656</v>
      </c>
      <c r="AF1643" s="7">
        <v>2.7840411451629197</v>
      </c>
      <c r="AG1643" s="7">
        <v>0.33774664684940597</v>
      </c>
      <c r="AH1643" s="7">
        <v>0.41242178002548524</v>
      </c>
    </row>
    <row r="1644" spans="24:34" x14ac:dyDescent="0.25">
      <c r="X1644">
        <v>46.6</v>
      </c>
      <c r="Y1644" s="7">
        <v>55.570421869220723</v>
      </c>
      <c r="Z1644" s="7">
        <v>-8.970421869220722</v>
      </c>
      <c r="AA1644" s="7">
        <v>-9.1355381022347473</v>
      </c>
      <c r="AB1644" s="7">
        <v>1.8074056630953402E-2</v>
      </c>
      <c r="AC1644" s="7">
        <v>-2.5175342773589398</v>
      </c>
      <c r="AD1644" s="7">
        <v>6.1400808231457417E-3</v>
      </c>
      <c r="AE1644" s="7">
        <v>2.428517260365656</v>
      </c>
      <c r="AF1644" s="7">
        <v>2.7965404542385945</v>
      </c>
      <c r="AG1644" s="7">
        <v>1.5866739669380536</v>
      </c>
      <c r="AH1644" s="7">
        <v>-9.1355381022347455</v>
      </c>
    </row>
    <row r="1645" spans="24:34" x14ac:dyDescent="0.25">
      <c r="X1645">
        <v>45.4</v>
      </c>
      <c r="Y1645" s="7">
        <v>54.086355308506882</v>
      </c>
      <c r="Z1645" s="7">
        <v>-8.686355308506883</v>
      </c>
      <c r="AA1645" s="7">
        <v>-9.0195110135754035</v>
      </c>
      <c r="AB1645" s="7">
        <v>3.6937224708421659E-2</v>
      </c>
      <c r="AC1645" s="7">
        <v>-2.4615699599494847</v>
      </c>
      <c r="AD1645" s="7">
        <v>1.2231520019677453E-2</v>
      </c>
      <c r="AE1645" s="7">
        <v>2.6570161854420777</v>
      </c>
      <c r="AF1645" s="7">
        <v>2.7980681930751596</v>
      </c>
      <c r="AG1645" s="7">
        <v>1.5689391192616382</v>
      </c>
      <c r="AH1645" s="7">
        <v>-9.0195110135754017</v>
      </c>
    </row>
    <row r="1646" spans="24:34" x14ac:dyDescent="0.25">
      <c r="X1646">
        <v>44.6</v>
      </c>
      <c r="Y1646" s="7">
        <v>41.475126117071696</v>
      </c>
      <c r="Z1646" s="7">
        <v>3.1248738829283056</v>
      </c>
      <c r="AA1646" s="7">
        <v>3.1825804722653999</v>
      </c>
      <c r="AB1646" s="7">
        <v>1.8132012635650577E-2</v>
      </c>
      <c r="AC1646" s="7">
        <v>0.87701664460400219</v>
      </c>
      <c r="AD1646" s="7">
        <v>7.4757536753481952E-4</v>
      </c>
      <c r="AE1646" s="7">
        <v>2.6570161854420777</v>
      </c>
      <c r="AF1646" s="7">
        <v>2.8224321438290354</v>
      </c>
      <c r="AG1646" s="7">
        <v>0.93649166819785545</v>
      </c>
      <c r="AH1646" s="7">
        <v>3.1825804722653963</v>
      </c>
    </row>
    <row r="1647" spans="24:34" x14ac:dyDescent="0.25">
      <c r="X1647">
        <v>44.3</v>
      </c>
      <c r="Y1647" s="7">
        <v>39.747749790070927</v>
      </c>
      <c r="Z1647" s="7">
        <v>4.5522502099290705</v>
      </c>
      <c r="AA1647" s="7">
        <v>4.6491180562298737</v>
      </c>
      <c r="AB1647" s="7">
        <v>2.0835746722111918E-2</v>
      </c>
      <c r="AC1647" s="7">
        <v>1.2793820150396442</v>
      </c>
      <c r="AD1647" s="7">
        <v>1.8331601216175055E-3</v>
      </c>
      <c r="AE1647" s="7">
        <v>2.6570161854420777</v>
      </c>
      <c r="AF1647" s="7">
        <v>2.9551142632689715</v>
      </c>
      <c r="AG1647" s="7">
        <v>1.1310977035780969</v>
      </c>
      <c r="AH1647" s="7">
        <v>4.6491180562298737</v>
      </c>
    </row>
    <row r="1648" spans="24:34" x14ac:dyDescent="0.25">
      <c r="X1648">
        <v>44.5</v>
      </c>
      <c r="Y1648" s="7">
        <v>38.70291978706986</v>
      </c>
      <c r="Z1648" s="7">
        <v>5.7970802129301404</v>
      </c>
      <c r="AA1648" s="7">
        <v>6.0049473102150444</v>
      </c>
      <c r="AB1648" s="7">
        <v>3.4615973554222516E-2</v>
      </c>
      <c r="AC1648" s="7">
        <v>1.6408207787460747</v>
      </c>
      <c r="AD1648" s="7">
        <v>5.0809525034395918E-3</v>
      </c>
      <c r="AE1648" s="7">
        <v>2.6570161854420777</v>
      </c>
      <c r="AF1648" s="7">
        <v>3.111017244322241</v>
      </c>
      <c r="AG1648" s="7">
        <v>1.2809452676621569</v>
      </c>
      <c r="AH1648" s="7">
        <v>6.0049473102150444</v>
      </c>
    </row>
    <row r="1649" spans="24:34" x14ac:dyDescent="0.25">
      <c r="X1649">
        <v>44.8</v>
      </c>
      <c r="Y1649" s="7">
        <v>49.374482890869309</v>
      </c>
      <c r="Z1649" s="7">
        <v>-4.5744828908693123</v>
      </c>
      <c r="AA1649" s="7">
        <v>-4.7879127207827921</v>
      </c>
      <c r="AB1649" s="7">
        <v>4.4576800447311736E-2</v>
      </c>
      <c r="AC1649" s="7">
        <v>-1.301505501104308</v>
      </c>
      <c r="AD1649" s="7">
        <v>4.159599582021745E-3</v>
      </c>
      <c r="AE1649" s="7">
        <v>2.6570161854420777</v>
      </c>
      <c r="AF1649" s="7">
        <v>3.1349969030296054</v>
      </c>
      <c r="AG1649" s="7">
        <v>1.1408354399755944</v>
      </c>
      <c r="AH1649" s="7">
        <v>-4.7879127207827921</v>
      </c>
    </row>
    <row r="1650" spans="24:34" x14ac:dyDescent="0.25">
      <c r="X1650">
        <v>45.3</v>
      </c>
      <c r="Y1650" s="7">
        <v>38.049656146615135</v>
      </c>
      <c r="Z1650" s="7">
        <v>7.2503438533848623</v>
      </c>
      <c r="AA1650" s="7">
        <v>7.5011717790708303</v>
      </c>
      <c r="AB1650" s="7">
        <v>3.343849908701E-2</v>
      </c>
      <c r="AC1650" s="7">
        <v>2.0509059696759508</v>
      </c>
      <c r="AD1650" s="7">
        <v>7.6587021550287588E-3</v>
      </c>
      <c r="AE1650" s="7">
        <v>2.6570161854420777</v>
      </c>
      <c r="AF1650" s="7">
        <v>3.3338509343308735</v>
      </c>
      <c r="AG1650" s="7">
        <v>1.4320984497149456</v>
      </c>
      <c r="AH1650" s="7">
        <v>7.5011717790708277</v>
      </c>
    </row>
    <row r="1651" spans="24:34" x14ac:dyDescent="0.25">
      <c r="X1651">
        <v>46</v>
      </c>
      <c r="Y1651" s="7">
        <v>37.295304158635055</v>
      </c>
      <c r="Z1651" s="7">
        <v>8.7046958413649449</v>
      </c>
      <c r="AA1651" s="7">
        <v>8.9884967874231947</v>
      </c>
      <c r="AB1651" s="7">
        <v>3.157379401362724E-2</v>
      </c>
      <c r="AC1651" s="7">
        <v>2.4599270371080935</v>
      </c>
      <c r="AD1651" s="7">
        <v>1.0383675056364592E-2</v>
      </c>
      <c r="AE1651" s="7">
        <v>2.6570161854420777</v>
      </c>
      <c r="AF1651" s="7">
        <v>3.3493587450403712</v>
      </c>
      <c r="AG1651" s="7">
        <v>1.5684154542429418</v>
      </c>
      <c r="AH1651" s="7">
        <v>8.9884967874231947</v>
      </c>
    </row>
  </sheetData>
  <conditionalFormatting sqref="I3:I1048576">
    <cfRule type="expression" dxfId="24" priority="1">
      <formula>AND(ISNUMBER(I3),I3&gt;5,I3&lt;=10)</formula>
    </cfRule>
    <cfRule type="expression" dxfId="23" priority="2">
      <formula>AND(ISNUMBER(I3),I3&gt;10)</formula>
    </cfRule>
  </conditionalFormatting>
  <conditionalFormatting sqref="P5">
    <cfRule type="expression" dxfId="22" priority="3">
      <formula>AND(ISNUMBER(P5),P5&lt;0)</formula>
    </cfRule>
  </conditionalFormatting>
  <conditionalFormatting sqref="P10">
    <cfRule type="expression" dxfId="21" priority="4">
      <formula>AND(ISNUMBER(P10),P10&lt;0.98,P10&gt;=0.95)</formula>
    </cfRule>
    <cfRule type="expression" dxfId="20" priority="5">
      <formula>AND(ISNUMBER(P10),P10&lt;0.95)</formula>
    </cfRule>
  </conditionalFormatting>
  <conditionalFormatting sqref="P21:P1048576">
    <cfRule type="expression" dxfId="19" priority="6">
      <formula>AND(ISNUMBER(P21),P21&gt;$M$12)</formula>
    </cfRule>
  </conditionalFormatting>
  <conditionalFormatting sqref="Q15">
    <cfRule type="expression" dxfId="18" priority="7">
      <formula>AND(ISNUMBER(Q15),Q15&gt;$M$12)</formula>
    </cfRule>
  </conditionalFormatting>
  <conditionalFormatting sqref="U13:U1048576">
    <cfRule type="expression" dxfId="17" priority="20">
      <formula>NOT(INDEX(_xlfn.TAKE(Ind_Var_Include,COLUMNS(All_Xs)),ROW()-ROW($U$13)+1))</formula>
    </cfRule>
  </conditionalFormatting>
  <conditionalFormatting sqref="AB3:AB1048576">
    <cfRule type="expression" dxfId="16" priority="8">
      <formula>AND(ISNUMBER(AB3),AB3&gt;2*$P$6)</formula>
    </cfRule>
    <cfRule type="expression" dxfId="15" priority="9">
      <formula>AND(ISNUMBER(AB3),AB3&gt;3*$P$6)</formula>
    </cfRule>
  </conditionalFormatting>
  <conditionalFormatting sqref="AC3:AC1048576">
    <cfRule type="expression" dxfId="14" priority="10">
      <formula>AND(ISNUMBER(AC3),ABS(AC3)&gt;2,ABS(AC3)&lt;3)</formula>
    </cfRule>
    <cfRule type="expression" dxfId="13" priority="11">
      <formula>AND(ISNUMBER(AC3),ABS(AC3)&gt;=3)</formula>
    </cfRule>
  </conditionalFormatting>
  <conditionalFormatting sqref="AD3:AD1048576">
    <cfRule type="expression" dxfId="12" priority="14">
      <formula>AND(ISNUMBER(AD3),AD3&gt;4/$M$8,AD3&lt;=0.9)</formula>
    </cfRule>
    <cfRule type="expression" dxfId="11" priority="15">
      <formula>AND(ISNUMBER(AD3),AD3&gt;0.9)</formula>
    </cfRule>
  </conditionalFormatting>
  <conditionalFormatting sqref="AF3:AF1048576">
    <cfRule type="expression" dxfId="10" priority="12">
      <formula>AND(ISNUMBER(AF3),ABS(AF3)&gt;2,ABS(AF3)&lt;3)</formula>
    </cfRule>
    <cfRule type="expression" dxfId="9" priority="13">
      <formula>AND(ISNUMBER(AF3),ABS(AF3)&gt;=3)</formula>
    </cfRule>
  </conditionalFormatting>
  <conditionalFormatting sqref="AG3:AG1048576">
    <cfRule type="expression" dxfId="8" priority="16">
      <formula>AND(ISNUMBER(AG3),AG3&gt;1.414,AG3&lt;=1.732)</formula>
    </cfRule>
    <cfRule type="expression" dxfId="7" priority="17">
      <formula>AND(ISNUMBER(AG3),AG3&gt;1.732)</formula>
    </cfRule>
  </conditionalFormatting>
  <conditionalFormatting sqref="AH3:AH1048576">
    <cfRule type="expression" dxfId="6" priority="18">
      <formula>AND(ISNUMBER(AH3),ABS(AH3)&gt;2*$M$7,ABS(AH3)&lt;=3*$M$7)</formula>
    </cfRule>
    <cfRule type="expression" dxfId="5" priority="19">
      <formula>AND(ISNUMBER(AH3),ABS(AH3)&gt;3*$M$7)</formula>
    </cfRule>
  </conditionalFormatting>
  <dataValidations count="1">
    <dataValidation type="list" allowBlank="1" showInputMessage="1" showErrorMessage="1" sqref="B2:B16000" xr:uid="{DED61F35-88AD-4BBD-9500-BB0FFCF1112E}">
      <formula1>"TRUE,FALSE"</formula1>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D9E81-A589-44E3-9611-6CF9B2801229}">
  <dimension ref="A1:BR2941"/>
  <sheetViews>
    <sheetView tabSelected="1" workbookViewId="0">
      <pane xSplit="1" ySplit="3" topLeftCell="B4" activePane="bottomRight" state="frozen"/>
      <selection pane="topRight" activeCell="B1" sqref="B1"/>
      <selection pane="bottomLeft" activeCell="A4" sqref="A4"/>
      <selection pane="bottomRight" activeCell="G3" sqref="G3"/>
    </sheetView>
  </sheetViews>
  <sheetFormatPr defaultRowHeight="15" x14ac:dyDescent="0.25"/>
  <cols>
    <col min="1" max="1" width="14.7109375" customWidth="1"/>
    <col min="2" max="2" width="13.5703125" customWidth="1"/>
    <col min="3" max="3" width="16.7109375" customWidth="1"/>
    <col min="4" max="4" width="12.7109375" customWidth="1"/>
    <col min="5" max="5" width="2.7109375" customWidth="1"/>
    <col min="6" max="6" width="12.7109375" customWidth="1"/>
    <col min="7" max="7" width="10.7109375" customWidth="1"/>
    <col min="8" max="8" width="2.7109375" customWidth="1"/>
    <col min="9" max="9" width="12.7109375" customWidth="1"/>
    <col min="10" max="10" width="10.7109375" customWidth="1"/>
    <col min="11" max="11" width="2.7109375" customWidth="1"/>
    <col min="12" max="12" width="12.7109375" customWidth="1"/>
    <col min="13" max="13" width="10.7109375" customWidth="1"/>
    <col min="14" max="15" width="2.7109375" customWidth="1"/>
    <col min="16" max="16" width="14.7109375" customWidth="1"/>
    <col min="17" max="17" width="10.7109375" customWidth="1"/>
    <col min="18" max="18" width="12.7109375" customWidth="1"/>
    <col min="19" max="19" width="10.7109375" customWidth="1"/>
    <col min="20" max="20" width="12.7109375" customWidth="1"/>
    <col min="21" max="21" width="10.7109375" customWidth="1"/>
    <col min="22" max="23" width="12.7109375" customWidth="1"/>
    <col min="24" max="24" width="6.7109375" customWidth="1"/>
    <col min="25" max="26" width="12.7109375" customWidth="1"/>
    <col min="27" max="27" width="2.7109375" customWidth="1"/>
    <col min="28" max="28" width="12.7109375" customWidth="1"/>
    <col min="29" max="48" width="6.7109375" customWidth="1"/>
    <col min="49" max="49" width="2.7109375" customWidth="1"/>
    <col min="50" max="50" width="12.7109375" customWidth="1"/>
    <col min="51" max="70" width="6.7109375" customWidth="1"/>
  </cols>
  <sheetData>
    <row r="1" spans="1:70" ht="20.100000000000001" customHeight="1" x14ac:dyDescent="0.3">
      <c r="A1" s="4" t="s">
        <v>649</v>
      </c>
      <c r="F1" s="55" t="s">
        <v>663</v>
      </c>
      <c r="G1" s="55"/>
      <c r="H1" s="55"/>
      <c r="I1" s="55"/>
      <c r="J1" s="55"/>
      <c r="K1" s="55"/>
      <c r="L1" s="55"/>
      <c r="M1" s="55"/>
    </row>
    <row r="2" spans="1:70" ht="18" customHeight="1" x14ac:dyDescent="0.25">
      <c r="F2" s="55" t="s">
        <v>664</v>
      </c>
      <c r="G2" s="55"/>
      <c r="I2" s="55" t="s">
        <v>666</v>
      </c>
      <c r="J2" s="55"/>
      <c r="L2" s="55" t="s">
        <v>667</v>
      </c>
      <c r="M2" s="55"/>
      <c r="P2" s="55" t="s">
        <v>668</v>
      </c>
      <c r="Q2" s="55"/>
      <c r="R2" s="55"/>
      <c r="S2" s="55"/>
      <c r="T2" s="55"/>
      <c r="U2" s="55"/>
      <c r="V2" s="55"/>
      <c r="W2" s="55"/>
      <c r="X2" s="55"/>
      <c r="Y2" s="55"/>
      <c r="Z2" s="55"/>
    </row>
    <row r="3" spans="1:70" ht="18" customHeight="1" x14ac:dyDescent="0.25">
      <c r="A3" s="5" t="s">
        <v>650</v>
      </c>
      <c r="B3" t="s">
        <v>846</v>
      </c>
      <c r="C3" s="11" t="s">
        <v>651</v>
      </c>
      <c r="D3" s="15"/>
      <c r="F3" t="s">
        <v>845</v>
      </c>
      <c r="G3" s="8" cm="1">
        <f t="array" ref="G3">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UV_Data,"Sturges",UV_Include)</f>
        <v>12</v>
      </c>
      <c r="I3" t="s">
        <v>845</v>
      </c>
      <c r="J3" s="8" cm="1">
        <f t="array" ref="J3">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UV_Data,"Scott",UV_Include)</f>
        <v>18</v>
      </c>
      <c r="L3" t="s">
        <v>845</v>
      </c>
      <c r="M3" s="8" cm="1">
        <f t="array" ref="M3">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UV_Data,"FD",UV_Include)</f>
        <v>25</v>
      </c>
      <c r="AB3" s="52" t="s">
        <v>686</v>
      </c>
      <c r="AC3" s="53"/>
      <c r="AD3" s="53"/>
      <c r="AE3" s="53"/>
      <c r="AF3" s="53"/>
      <c r="AG3" s="53"/>
      <c r="AH3" s="53"/>
      <c r="AI3" s="53"/>
      <c r="AJ3" s="53"/>
      <c r="AK3" s="53"/>
      <c r="AL3" s="53"/>
      <c r="AM3" s="53"/>
      <c r="AN3" s="53"/>
      <c r="AO3" s="53"/>
      <c r="AP3" s="53"/>
      <c r="AQ3" s="53"/>
      <c r="AR3" s="53"/>
      <c r="AS3" s="53"/>
      <c r="AT3" s="53"/>
      <c r="AU3" s="53"/>
      <c r="AV3" s="54"/>
      <c r="AX3" s="52" t="s">
        <v>692</v>
      </c>
      <c r="AY3" s="53"/>
      <c r="AZ3" s="53"/>
      <c r="BA3" s="53"/>
      <c r="BB3" s="53"/>
      <c r="BC3" s="53"/>
      <c r="BD3" s="53"/>
      <c r="BE3" s="53"/>
      <c r="BF3" s="53"/>
      <c r="BG3" s="53"/>
      <c r="BH3" s="53"/>
      <c r="BI3" s="53"/>
      <c r="BJ3" s="53"/>
      <c r="BK3" s="53"/>
      <c r="BL3" s="53"/>
      <c r="BM3" s="53"/>
      <c r="BN3" s="53"/>
      <c r="BO3" s="53"/>
      <c r="BP3" s="53"/>
      <c r="BQ3" s="53"/>
      <c r="BR3" s="54"/>
    </row>
    <row r="4" spans="1:70" ht="18" customHeight="1" x14ac:dyDescent="0.25">
      <c r="A4" cm="1">
        <f t="array" ref="A4:A2941">LifeExpectancyData[Life expectancy]</f>
        <v>65</v>
      </c>
      <c r="B4" t="b" cm="1">
        <f t="array" ref="B4:B2941">UV_Include</f>
        <v>1</v>
      </c>
      <c r="C4" s="9" t="s">
        <v>653</v>
      </c>
      <c r="D4" s="16">
        <f>AVERAGE(_xlfn._xlws.FILTER(UV_Data,UV_Include))</f>
        <v>69.302304426925431</v>
      </c>
      <c r="F4" s="6" t="s">
        <v>665</v>
      </c>
      <c r="G4" s="6" t="s">
        <v>661</v>
      </c>
      <c r="I4" s="6" t="s">
        <v>665</v>
      </c>
      <c r="J4" s="6" t="s">
        <v>661</v>
      </c>
      <c r="L4" s="6" t="s">
        <v>665</v>
      </c>
      <c r="M4" s="6" t="s">
        <v>661</v>
      </c>
      <c r="P4" s="21" t="s">
        <v>669</v>
      </c>
      <c r="Q4" s="22" t="s">
        <v>670</v>
      </c>
      <c r="R4" s="22" t="s">
        <v>652</v>
      </c>
      <c r="S4" s="22" t="s">
        <v>671</v>
      </c>
      <c r="T4" s="22" t="s">
        <v>652</v>
      </c>
      <c r="U4" s="22" t="s">
        <v>672</v>
      </c>
      <c r="V4" s="22" t="s">
        <v>652</v>
      </c>
      <c r="W4" s="22" t="s">
        <v>673</v>
      </c>
      <c r="X4" s="22" t="s">
        <v>674</v>
      </c>
      <c r="Y4" s="22" t="s">
        <v>80</v>
      </c>
      <c r="Z4" s="26" t="s">
        <v>85</v>
      </c>
      <c r="AB4" s="10" t="s">
        <v>687</v>
      </c>
      <c r="AC4" s="30">
        <v>0.5</v>
      </c>
      <c r="AD4" s="30">
        <v>10</v>
      </c>
      <c r="AV4" s="33"/>
      <c r="AX4" s="10" t="s">
        <v>687</v>
      </c>
      <c r="AY4" s="7">
        <f>MAX(0.001,$AC$7-($AD$4-$AC$4)/(20-1))</f>
        <v>1E-3</v>
      </c>
      <c r="AZ4" s="7">
        <f>$AC$7+($AD$4-$AC$4)/(20-1)</f>
        <v>1</v>
      </c>
      <c r="BR4" s="33"/>
    </row>
    <row r="5" spans="1:70" x14ac:dyDescent="0.25">
      <c r="A5">
        <v>59.9</v>
      </c>
      <c r="B5" t="b">
        <v>1</v>
      </c>
      <c r="C5" s="10" t="s">
        <v>654</v>
      </c>
      <c r="D5" s="17">
        <f>MEDIAN(_xlfn._xlws.FILTER(UV_Data,UV_Include))</f>
        <v>71.7</v>
      </c>
      <c r="F5" s="20" t="e" cm="1">
        <f t="array" aca="1" ref="F5" ca="1">Bin_Edges(UV_Data,"Sturges",UV_Include)</f>
        <v>#NAME?</v>
      </c>
      <c r="G5" s="8" cm="1">
        <f t="array" aca="1" ref="G5" ca="1">Bin_Counts(UV_Data,_xlfn.ANCHORARRAY(F5),UV_Include)</f>
        <v>0</v>
      </c>
      <c r="I5" s="20" t="e" cm="1">
        <f t="array" aca="1" ref="I5" ca="1">Bin_Edges(UV_Data,"Scott",UV_Include)</f>
        <v>#NAME?</v>
      </c>
      <c r="J5" s="8" cm="1">
        <f t="array" aca="1" ref="J5" ca="1">Bin_Counts(UV_Data,_xlfn.ANCHORARRAY(I5),UV_Include)</f>
        <v>0</v>
      </c>
      <c r="L5" s="20" t="e" cm="1">
        <f t="array" aca="1" ref="L5" ca="1">Bin_Edges(UV_Data,"FD",UV_Include)</f>
        <v>#NAME?</v>
      </c>
      <c r="M5" s="8" cm="1">
        <f t="array" aca="1" ref="M5" ca="1">Bin_Counts(UV_Data,_xlfn.ANCHORARRAY(L5),UV_Include)</f>
        <v>0</v>
      </c>
      <c r="P5" s="10" t="s">
        <v>675</v>
      </c>
      <c r="Q5" t="s">
        <v>653</v>
      </c>
      <c r="R5" s="7">
        <f>AVERAGE(_xlfn._xlws.FILTER(UV_Data,UV_Include))</f>
        <v>69.302304426925431</v>
      </c>
      <c r="S5" t="s">
        <v>656</v>
      </c>
      <c r="T5" s="7">
        <f>_xlfn.STDEV.S(_xlfn._xlws.FILTER(UV_Data,UV_Include))</f>
        <v>8.7968341352384964</v>
      </c>
      <c r="V5" s="7"/>
      <c r="W5" s="20" cm="1">
        <f t="array" aca="1" ref="W5" ca="1">NLL_Normal(UV_Data,$R$5,$T$5,UV_Include)</f>
        <v>1000000000000000</v>
      </c>
      <c r="X5" s="8">
        <v>2</v>
      </c>
      <c r="Y5" s="20" cm="1">
        <f t="array" aca="1" ref="Y5" ca="1">GoF_AIC($W$5,$X$5)</f>
        <v>2000000000000004</v>
      </c>
      <c r="Z5" s="27" cm="1">
        <f t="array" aca="1" ref="Z5" ca="1">GoF_BIC($W$5,$X$5,UV_n)</f>
        <v>2000000000000014.8</v>
      </c>
      <c r="AB5" s="10" t="s">
        <v>688</v>
      </c>
      <c r="AC5" s="30">
        <v>0.1</v>
      </c>
      <c r="AD5" s="30">
        <f>IFERROR(2*AVERAGE(_xlfn._xlws.FILTER(UV_Data,UV_Include)),10)</f>
        <v>138.60460885385086</v>
      </c>
      <c r="AV5" s="33"/>
      <c r="AX5" s="10" t="s">
        <v>688</v>
      </c>
      <c r="AY5" s="7">
        <f>MAX(0.001,$AE$7-($AD$5-$AC$5)/(20-1))</f>
        <v>1E-3</v>
      </c>
      <c r="AZ5" s="7">
        <f>$AE$7+($AD$5-$AC$5)/(20-1)</f>
        <v>7.3897162554658351</v>
      </c>
      <c r="BR5" s="33"/>
    </row>
    <row r="6" spans="1:70" x14ac:dyDescent="0.25">
      <c r="A6">
        <v>59.9</v>
      </c>
      <c r="B6" t="b">
        <v>1</v>
      </c>
      <c r="C6" s="10" t="s">
        <v>655</v>
      </c>
      <c r="D6" s="17">
        <f>IFERROR(_xlfn.MODE.SNGL(_xlfn._xlws.FILTER(UV_Data,UV_Include)),"N/A")</f>
        <v>73</v>
      </c>
      <c r="P6" s="10" t="s">
        <v>676</v>
      </c>
      <c r="Q6" t="s">
        <v>677</v>
      </c>
      <c r="R6" s="7" cm="1">
        <f t="array" ref="R6">AVERAGE(LN(_xlfn._xlws.FILTER(UV_Data,(UV_Include)*(ISNUMBER(UV_Data)))))</f>
        <v>4.2297627975940273</v>
      </c>
      <c r="S6" t="s">
        <v>678</v>
      </c>
      <c r="T6" s="7" cm="1">
        <f t="array" ref="T6">_xlfn.STDEV.S(LN(_xlfn._xlws.FILTER(UV_Data,(UV_Include)*(ISNUMBER(UV_Data)))))</f>
        <v>0.13495742798206697</v>
      </c>
      <c r="V6" s="7"/>
      <c r="W6" s="20" cm="1">
        <f t="array" aca="1" ref="W6" ca="1">NLL_Lognormal(UV_Data,$R$6,$T$6,UV_Include)</f>
        <v>1000000000000000</v>
      </c>
      <c r="X6" s="8">
        <v>2</v>
      </c>
      <c r="Y6" s="20" cm="1">
        <f t="array" aca="1" ref="Y6" ca="1">GoF_AIC($W$6,$X$6)</f>
        <v>2000000000000004</v>
      </c>
      <c r="Z6" s="27" cm="1">
        <f t="array" aca="1" ref="Z6" ca="1">GoF_BIC($W$6,$X$6,UV_n)</f>
        <v>2000000000000014.8</v>
      </c>
      <c r="AB6" s="10" t="s">
        <v>689</v>
      </c>
      <c r="AC6" s="20" t="str">
        <f>IF(COUNT(UV_WB_S1)=0,"—",MIN(UV_WB_S1))</f>
        <v>—</v>
      </c>
      <c r="AV6" s="33"/>
      <c r="AX6" s="10" t="s">
        <v>689</v>
      </c>
      <c r="AY6" s="20" t="str">
        <f>IF(COUNT(UV_WB_S2)=0,"—",MIN(UV_WB_S2))</f>
        <v>—</v>
      </c>
      <c r="BR6" s="33"/>
    </row>
    <row r="7" spans="1:70" x14ac:dyDescent="0.25">
      <c r="A7">
        <v>59.5</v>
      </c>
      <c r="B7" t="b">
        <v>1</v>
      </c>
      <c r="C7" s="10" t="s">
        <v>656</v>
      </c>
      <c r="D7" s="17">
        <f>_xlfn.STDEV.S(_xlfn._xlws.FILTER(UV_Data,UV_Include))</f>
        <v>8.7968341352384964</v>
      </c>
      <c r="P7" s="10" t="s">
        <v>679</v>
      </c>
      <c r="Q7" t="s">
        <v>680</v>
      </c>
      <c r="R7" s="7">
        <f>1/AVERAGE(_xlfn._xlws.FILTER(UV_Data,UV_Include))</f>
        <v>1.4429534605944193E-2</v>
      </c>
      <c r="T7" s="7"/>
      <c r="V7" s="7"/>
      <c r="W7" s="20" cm="1">
        <f t="array" aca="1" ref="W7" ca="1">NLL_Exponential(UV_Data,$R$7,UV_Include)</f>
        <v>1000000000000000</v>
      </c>
      <c r="X7" s="8">
        <v>1</v>
      </c>
      <c r="Y7" s="20" cm="1">
        <f t="array" aca="1" ref="Y7" ca="1">GoF_AIC($W$7,$X$7)</f>
        <v>2000000000000002</v>
      </c>
      <c r="Z7" s="27" cm="1">
        <f t="array" aca="1" ref="Z7" ca="1">GoF_BIC($W$7,$X$7,UV_n)</f>
        <v>2000000000000007.5</v>
      </c>
      <c r="AB7" s="10" t="s">
        <v>690</v>
      </c>
      <c r="AC7" s="7" cm="1">
        <f t="array" ref="AC7">IFERROR(INDEX(_xlfn.ANCHORARRAY($AC$9),1,$AC$8),"—")</f>
        <v>0.5</v>
      </c>
      <c r="AD7" t="s">
        <v>691</v>
      </c>
      <c r="AE7" s="7" cm="1">
        <f t="array" ref="AE7">IFERROR(INDEX(_xlfn.ANCHORARRAY($AB$10),$AB$8),"—")</f>
        <v>0.1</v>
      </c>
      <c r="AV7" s="33"/>
      <c r="AX7" s="10" t="s">
        <v>690</v>
      </c>
      <c r="AY7" s="7" cm="1">
        <f t="array" ref="AY7">IFERROR(INDEX(_xlfn.ANCHORARRAY($AY$9),1,$AY$8),"—")</f>
        <v>1E-3</v>
      </c>
      <c r="AZ7" t="s">
        <v>691</v>
      </c>
      <c r="BA7" s="7" cm="1">
        <f t="array" ref="BA7">IFERROR(INDEX(_xlfn.ANCHORARRAY($AX$10),$AX$8),"—")</f>
        <v>1E-3</v>
      </c>
      <c r="BR7" s="33"/>
    </row>
    <row r="8" spans="1:70" x14ac:dyDescent="0.25">
      <c r="A8">
        <v>59.2</v>
      </c>
      <c r="B8" t="b">
        <v>1</v>
      </c>
      <c r="C8" s="10" t="s">
        <v>657</v>
      </c>
      <c r="D8" s="17">
        <f>_xlfn.VAR.S(_xlfn._xlws.FILTER(UV_Data,UV_Include))</f>
        <v>77.384290802897212</v>
      </c>
      <c r="P8" s="10" t="s">
        <v>681</v>
      </c>
      <c r="Q8" t="s">
        <v>658</v>
      </c>
      <c r="R8" s="7">
        <f>_xlfn.LET(_xlpm.d,_xlfn._xlws.FILTER(UV_Data,UV_Include),MIN(_xlpm.d)-(MAX(_xlpm.d)-MIN(_xlpm.d))*0.001)</f>
        <v>43.954999999999998</v>
      </c>
      <c r="S8" t="s">
        <v>655</v>
      </c>
      <c r="T8" s="7">
        <f>IFERROR(_xlfn.MODE.SNGL(_xlfn._xlws.FILTER(UV_Data,UV_Include)),MEDIAN(_xlfn._xlws.FILTER(UV_Data,UV_Include)))</f>
        <v>73</v>
      </c>
      <c r="U8" t="s">
        <v>659</v>
      </c>
      <c r="V8" s="7">
        <f>_xlfn.LET(_xlpm.d,_xlfn._xlws.FILTER(UV_Data,UV_Include),MAX(_xlpm.d)+(MAX(_xlpm.d)-MIN(_xlpm.d))*0.001)</f>
        <v>89.045000000000002</v>
      </c>
      <c r="W8" s="20" cm="1">
        <f t="array" ref="W8">NLL_Triangular(UV_Data,$R$8,$T$8,$V$8,UV_Include)</f>
        <v>5888.4337883717972</v>
      </c>
      <c r="X8" s="8">
        <v>3</v>
      </c>
      <c r="Y8" s="20" cm="1">
        <f t="array" ref="Y8">GoF_AIC($W$8,$X$8)</f>
        <v>11782.867576743594</v>
      </c>
      <c r="Z8" s="27" cm="1">
        <f t="array" ref="Z8">GoF_BIC($W$8,$X$8,UV_n)</f>
        <v>11799.091349711272</v>
      </c>
      <c r="AB8" s="10" cm="1">
        <f t="array" ref="AB8">IFERROR(MIN(IF(UV_WB_S1=MIN(UV_WB_S1),ROW(UV_WB_S1)-ROW($AB$9))),1)</f>
        <v>1</v>
      </c>
      <c r="AC8" cm="1">
        <f t="array" ref="AC8">IFERROR(MIN(IF(UV_WB_S1=MIN(UV_WB_S1),COLUMN(UV_WB_S1)-COLUMN($AB$9))),1)</f>
        <v>1</v>
      </c>
      <c r="AD8">
        <v>1</v>
      </c>
      <c r="AE8">
        <v>1</v>
      </c>
      <c r="AV8" s="33"/>
      <c r="AX8" s="10" cm="1">
        <f t="array" ref="AX8">IFERROR(MIN(IF(UV_WB_S2=MIN(UV_WB_S2),ROW(UV_WB_S2)-ROW($AX$9))),1)</f>
        <v>1</v>
      </c>
      <c r="AY8" cm="1">
        <f t="array" ref="AY8">IFERROR(MIN(IF(UV_WB_S2=MIN(UV_WB_S2),COLUMN(UV_WB_S2)-COLUMN($AX$9))),1)</f>
        <v>1</v>
      </c>
      <c r="AZ8">
        <v>1</v>
      </c>
      <c r="BA8">
        <v>1</v>
      </c>
      <c r="BR8" s="33"/>
    </row>
    <row r="9" spans="1:70" x14ac:dyDescent="0.25">
      <c r="A9">
        <v>58.8</v>
      </c>
      <c r="B9" t="b">
        <v>1</v>
      </c>
      <c r="C9" s="10" t="s">
        <v>658</v>
      </c>
      <c r="D9" s="17">
        <f>MIN(_xlfn._xlws.FILTER(UV_Data,UV_Include))</f>
        <v>44</v>
      </c>
      <c r="P9" s="10" t="s">
        <v>682</v>
      </c>
      <c r="Q9" t="s">
        <v>658</v>
      </c>
      <c r="R9" s="7">
        <f>_xlfn.LET(_xlpm.d,_xlfn._xlws.FILTER(UV_Data,UV_Include),MIN(_xlpm.d)-(MAX(_xlpm.d)-MIN(_xlpm.d))*0.001)</f>
        <v>43.954999999999998</v>
      </c>
      <c r="S9" t="s">
        <v>655</v>
      </c>
      <c r="T9" s="7">
        <f>IFERROR(_xlfn.MODE.SNGL(_xlfn._xlws.FILTER(UV_Data,UV_Include)),MEDIAN(_xlfn._xlws.FILTER(UV_Data,UV_Include)))</f>
        <v>73</v>
      </c>
      <c r="U9" t="s">
        <v>659</v>
      </c>
      <c r="V9" s="7">
        <f>_xlfn.LET(_xlpm.d,_xlfn._xlws.FILTER(UV_Data,UV_Include),MAX(_xlpm.d)+(MAX(_xlpm.d)-MIN(_xlpm.d))*0.001)</f>
        <v>89.045000000000002</v>
      </c>
      <c r="W9" s="20" cm="1">
        <f t="array" aca="1" ref="W9" ca="1">NLL_BetaPERT(UV_Data,$R$9,$T$9,$V$9,UV_Include)</f>
        <v>1000000000000000</v>
      </c>
      <c r="X9" s="8">
        <v>3</v>
      </c>
      <c r="Y9" s="20" cm="1">
        <f t="array" aca="1" ref="Y9" ca="1">GoF_AIC($W$9,$X$9)</f>
        <v>2000000000000006</v>
      </c>
      <c r="Z9" s="27" cm="1">
        <f t="array" aca="1" ref="Z9" ca="1">GoF_BIC($W$9,$X$9,UV_n)</f>
        <v>2000000000000022.3</v>
      </c>
      <c r="AB9" s="31" cm="1">
        <f t="array" aca="1" ref="AB9" ca="1">NLL_Weibull(UV_Data,$AD$8,$AE$8,UV_Include)</f>
        <v>1000000000000000</v>
      </c>
      <c r="AC9" s="20" cm="1">
        <f t="array" ref="AC9:AV9">_xlfn.SEQUENCE(1,20,$AC$4,($AD$4-$AC$4)/(20-1))</f>
        <v>0.5</v>
      </c>
      <c r="AD9">
        <v>1</v>
      </c>
      <c r="AE9">
        <v>1.5</v>
      </c>
      <c r="AF9">
        <v>2</v>
      </c>
      <c r="AG9">
        <v>2.5</v>
      </c>
      <c r="AH9">
        <v>3</v>
      </c>
      <c r="AI9">
        <v>3.5</v>
      </c>
      <c r="AJ9">
        <v>4</v>
      </c>
      <c r="AK9">
        <v>4.5</v>
      </c>
      <c r="AL9">
        <v>5</v>
      </c>
      <c r="AM9">
        <v>5.5</v>
      </c>
      <c r="AN9">
        <v>6</v>
      </c>
      <c r="AO9">
        <v>6.5</v>
      </c>
      <c r="AP9">
        <v>7</v>
      </c>
      <c r="AQ9">
        <v>7.5</v>
      </c>
      <c r="AR9">
        <v>8</v>
      </c>
      <c r="AS9">
        <v>8.5</v>
      </c>
      <c r="AT9">
        <v>9</v>
      </c>
      <c r="AU9">
        <v>9.5</v>
      </c>
      <c r="AV9" s="33">
        <v>10</v>
      </c>
      <c r="AX9" s="31" cm="1">
        <f t="array" aca="1" ref="AX9" ca="1">NLL_Weibull(UV_Data,$AZ$8,$BA$8,UV_Include)</f>
        <v>1000000000000000</v>
      </c>
      <c r="AY9" s="20" cm="1">
        <f t="array" ref="AY9:BR9">_xlfn.SEQUENCE(1,20,$AY$4,($AZ$4-$AY$4)/(20-1))</f>
        <v>1E-3</v>
      </c>
      <c r="AZ9">
        <v>5.3578947368421052E-2</v>
      </c>
      <c r="BA9">
        <v>0.1061578947368421</v>
      </c>
      <c r="BB9">
        <v>0.15873684210526315</v>
      </c>
      <c r="BC9">
        <v>0.21131578947368421</v>
      </c>
      <c r="BD9">
        <v>0.26389473684210524</v>
      </c>
      <c r="BE9">
        <v>0.3164736842105263</v>
      </c>
      <c r="BF9">
        <v>0.36905263157894735</v>
      </c>
      <c r="BG9">
        <v>0.42163157894736841</v>
      </c>
      <c r="BH9">
        <v>0.47421052631578947</v>
      </c>
      <c r="BI9">
        <v>0.52678947368421047</v>
      </c>
      <c r="BJ9">
        <v>0.57936842105263153</v>
      </c>
      <c r="BK9">
        <v>0.63194736842105259</v>
      </c>
      <c r="BL9">
        <v>0.68452631578947365</v>
      </c>
      <c r="BM9">
        <v>0.73710526315789471</v>
      </c>
      <c r="BN9">
        <v>0.78968421052631577</v>
      </c>
      <c r="BO9">
        <v>0.84226315789473682</v>
      </c>
      <c r="BP9">
        <v>0.89484210526315788</v>
      </c>
      <c r="BQ9">
        <v>0.94742105263157894</v>
      </c>
      <c r="BR9" s="33">
        <v>1</v>
      </c>
    </row>
    <row r="10" spans="1:70" x14ac:dyDescent="0.25">
      <c r="A10">
        <v>58.6</v>
      </c>
      <c r="B10" t="b">
        <v>1</v>
      </c>
      <c r="C10" s="10" t="s">
        <v>659</v>
      </c>
      <c r="D10" s="17">
        <f>MAX(_xlfn._xlws.FILTER(UV_Data,UV_Include))</f>
        <v>89</v>
      </c>
      <c r="P10" s="13" t="s">
        <v>683</v>
      </c>
      <c r="Q10" s="23" t="s">
        <v>684</v>
      </c>
      <c r="R10" s="24">
        <f>$AY$7</f>
        <v>1E-3</v>
      </c>
      <c r="S10" s="23" t="s">
        <v>685</v>
      </c>
      <c r="T10" s="24">
        <f>$BA$7</f>
        <v>1E-3</v>
      </c>
      <c r="U10" s="23"/>
      <c r="V10" s="24"/>
      <c r="W10" s="25" cm="1">
        <f t="array" aca="1" ref="W10" ca="1">NLL_Weibull(UV_Data,$R$10,$T$10,UV_Include)</f>
        <v>1000000000000000</v>
      </c>
      <c r="X10" s="14">
        <v>2</v>
      </c>
      <c r="Y10" s="25" cm="1">
        <f t="array" aca="1" ref="Y10" ca="1">GoF_AIC($W$10,$X$10)</f>
        <v>2000000000000004</v>
      </c>
      <c r="Z10" s="28" cm="1">
        <f t="array" aca="1" ref="Z10" ca="1">GoF_BIC($W$10,$X$10,UV_n)</f>
        <v>2000000000000014.8</v>
      </c>
      <c r="AB10" s="32" cm="1">
        <f t="array" ref="AB10:AB29">_xlfn.SEQUENCE(20,1,$AC$5,($AD$5-$AC$5)/(20-1))</f>
        <v>0.1</v>
      </c>
      <c r="AC10" s="20"/>
      <c r="AD10" s="20"/>
      <c r="AE10" s="20"/>
      <c r="AF10" s="20"/>
      <c r="AG10" s="20"/>
      <c r="AH10" s="20"/>
      <c r="AI10" s="20"/>
      <c r="AJ10" s="20"/>
      <c r="AK10" s="20"/>
      <c r="AL10" s="20"/>
      <c r="AM10" s="20"/>
      <c r="AN10" s="20"/>
      <c r="AO10" s="20"/>
      <c r="AP10" s="20"/>
      <c r="AQ10" s="20"/>
      <c r="AR10" s="20"/>
      <c r="AS10" s="20"/>
      <c r="AT10" s="20"/>
      <c r="AU10" s="20"/>
      <c r="AV10" s="27"/>
      <c r="AX10" s="32" cm="1">
        <f t="array" ref="AX10:AX29">_xlfn.SEQUENCE(20,1,$AY$5,($AZ$5-$AY$5)/(20-1))</f>
        <v>1E-3</v>
      </c>
      <c r="AY10" s="20"/>
      <c r="AZ10" s="20"/>
      <c r="BA10" s="20"/>
      <c r="BB10" s="20"/>
      <c r="BC10" s="20"/>
      <c r="BD10" s="20"/>
      <c r="BE10" s="20"/>
      <c r="BF10" s="20"/>
      <c r="BG10" s="20"/>
      <c r="BH10" s="20"/>
      <c r="BI10" s="20"/>
      <c r="BJ10" s="20"/>
      <c r="BK10" s="20"/>
      <c r="BL10" s="20"/>
      <c r="BM10" s="20"/>
      <c r="BN10" s="20"/>
      <c r="BO10" s="20"/>
      <c r="BP10" s="20"/>
      <c r="BQ10" s="20"/>
      <c r="BR10" s="27"/>
    </row>
    <row r="11" spans="1:70" x14ac:dyDescent="0.25">
      <c r="A11">
        <v>58.1</v>
      </c>
      <c r="B11" t="b">
        <v>1</v>
      </c>
      <c r="C11" s="10" t="s">
        <v>660</v>
      </c>
      <c r="D11" s="17">
        <f>MAX(_xlfn._xlws.FILTER(UV_Data,UV_Include))-MIN(_xlfn._xlws.FILTER(UV_Data,UV_Include))</f>
        <v>45</v>
      </c>
      <c r="AB11" s="10">
        <v>7.3897162554658351</v>
      </c>
      <c r="AC11" s="20"/>
      <c r="AD11" s="20"/>
      <c r="AE11" s="20"/>
      <c r="AF11" s="20"/>
      <c r="AG11" s="20"/>
      <c r="AH11" s="20"/>
      <c r="AI11" s="20"/>
      <c r="AJ11" s="20"/>
      <c r="AK11" s="20"/>
      <c r="AL11" s="20"/>
      <c r="AM11" s="20"/>
      <c r="AN11" s="20"/>
      <c r="AO11" s="20"/>
      <c r="AP11" s="20"/>
      <c r="AQ11" s="20"/>
      <c r="AR11" s="20"/>
      <c r="AS11" s="20"/>
      <c r="AT11" s="20"/>
      <c r="AU11" s="20"/>
      <c r="AV11" s="27"/>
      <c r="AX11" s="10">
        <v>0.38987980291925445</v>
      </c>
      <c r="AY11" s="20"/>
      <c r="AZ11" s="20"/>
      <c r="BA11" s="20"/>
      <c r="BB11" s="20"/>
      <c r="BC11" s="20"/>
      <c r="BD11" s="20"/>
      <c r="BE11" s="20"/>
      <c r="BF11" s="20"/>
      <c r="BG11" s="20"/>
      <c r="BH11" s="20"/>
      <c r="BI11" s="20"/>
      <c r="BJ11" s="20"/>
      <c r="BK11" s="20"/>
      <c r="BL11" s="20"/>
      <c r="BM11" s="20"/>
      <c r="BN11" s="20"/>
      <c r="BO11" s="20"/>
      <c r="BP11" s="20"/>
      <c r="BQ11" s="20"/>
      <c r="BR11" s="27"/>
    </row>
    <row r="12" spans="1:70" x14ac:dyDescent="0.25">
      <c r="A12">
        <v>57.5</v>
      </c>
      <c r="B12" t="b">
        <v>1</v>
      </c>
      <c r="C12" s="10" t="s">
        <v>299</v>
      </c>
      <c r="D12" s="17" cm="1">
        <f t="array" ref="D12">INDEX(Skewness(UV_Data,UV_Include),1)</f>
        <v>-0.62875808044875581</v>
      </c>
      <c r="AB12" s="10">
        <v>14.679432510931671</v>
      </c>
      <c r="AC12" s="20"/>
      <c r="AD12" s="20"/>
      <c r="AE12" s="20"/>
      <c r="AF12" s="20"/>
      <c r="AG12" s="20"/>
      <c r="AH12" s="20"/>
      <c r="AI12" s="20"/>
      <c r="AJ12" s="20"/>
      <c r="AK12" s="20"/>
      <c r="AL12" s="20"/>
      <c r="AM12" s="20"/>
      <c r="AN12" s="20"/>
      <c r="AO12" s="20"/>
      <c r="AP12" s="20"/>
      <c r="AQ12" s="20"/>
      <c r="AR12" s="20"/>
      <c r="AS12" s="20"/>
      <c r="AT12" s="20"/>
      <c r="AU12" s="20"/>
      <c r="AV12" s="27"/>
      <c r="AX12" s="10">
        <v>0.77875960583850889</v>
      </c>
      <c r="AY12" s="20"/>
      <c r="AZ12" s="20"/>
      <c r="BA12" s="20"/>
      <c r="BB12" s="20"/>
      <c r="BC12" s="20"/>
      <c r="BD12" s="20"/>
      <c r="BE12" s="20"/>
      <c r="BF12" s="20"/>
      <c r="BG12" s="20"/>
      <c r="BH12" s="20"/>
      <c r="BI12" s="20"/>
      <c r="BJ12" s="20"/>
      <c r="BK12" s="20"/>
      <c r="BL12" s="20"/>
      <c r="BM12" s="20"/>
      <c r="BN12" s="20"/>
      <c r="BO12" s="20"/>
      <c r="BP12" s="20"/>
      <c r="BQ12" s="20"/>
      <c r="BR12" s="27"/>
    </row>
    <row r="13" spans="1:70" x14ac:dyDescent="0.25">
      <c r="A13">
        <v>57.3</v>
      </c>
      <c r="B13" t="b">
        <v>1</v>
      </c>
      <c r="C13" s="10" t="s">
        <v>305</v>
      </c>
      <c r="D13" s="17" cm="1">
        <f t="array" ref="D13">INDEX(Kurtosis(UV_Data,UV_Include),1)</f>
        <v>4.0320501493266825E-2</v>
      </c>
      <c r="AB13" s="10">
        <v>21.969148766397506</v>
      </c>
      <c r="AC13" s="20"/>
      <c r="AD13" s="20"/>
      <c r="AE13" s="20"/>
      <c r="AF13" s="20"/>
      <c r="AG13" s="20"/>
      <c r="AH13" s="20"/>
      <c r="AI13" s="20"/>
      <c r="AJ13" s="20"/>
      <c r="AK13" s="20"/>
      <c r="AL13" s="20"/>
      <c r="AM13" s="20"/>
      <c r="AN13" s="20"/>
      <c r="AO13" s="20"/>
      <c r="AP13" s="20"/>
      <c r="AQ13" s="20"/>
      <c r="AR13" s="20"/>
      <c r="AS13" s="20"/>
      <c r="AT13" s="20"/>
      <c r="AU13" s="20"/>
      <c r="AV13" s="27"/>
      <c r="AX13" s="10">
        <v>1.1676394087577633</v>
      </c>
      <c r="AY13" s="20"/>
      <c r="AZ13" s="20"/>
      <c r="BA13" s="20"/>
      <c r="BB13" s="20"/>
      <c r="BC13" s="20"/>
      <c r="BD13" s="20"/>
      <c r="BE13" s="20"/>
      <c r="BF13" s="20"/>
      <c r="BG13" s="20"/>
      <c r="BH13" s="20"/>
      <c r="BI13" s="20"/>
      <c r="BJ13" s="20"/>
      <c r="BK13" s="20"/>
      <c r="BL13" s="20"/>
      <c r="BM13" s="20"/>
      <c r="BN13" s="20"/>
      <c r="BO13" s="20"/>
      <c r="BP13" s="20"/>
      <c r="BQ13" s="20"/>
      <c r="BR13" s="27"/>
    </row>
    <row r="14" spans="1:70" x14ac:dyDescent="0.25">
      <c r="A14">
        <v>57.3</v>
      </c>
      <c r="B14" t="b">
        <v>1</v>
      </c>
      <c r="C14" s="10" t="s">
        <v>661</v>
      </c>
      <c r="D14" s="18">
        <f>COUNT(_xlfn._xlws.FILTER(UV_Data,UV_Include))</f>
        <v>1649</v>
      </c>
      <c r="AB14" s="10">
        <v>29.258865021863343</v>
      </c>
      <c r="AC14" s="20"/>
      <c r="AD14" s="20"/>
      <c r="AE14" s="20"/>
      <c r="AF14" s="20"/>
      <c r="AG14" s="20"/>
      <c r="AH14" s="20"/>
      <c r="AI14" s="20"/>
      <c r="AJ14" s="20"/>
      <c r="AK14" s="20"/>
      <c r="AL14" s="20"/>
      <c r="AM14" s="20"/>
      <c r="AN14" s="20"/>
      <c r="AO14" s="20"/>
      <c r="AP14" s="20"/>
      <c r="AQ14" s="20"/>
      <c r="AR14" s="20"/>
      <c r="AS14" s="20"/>
      <c r="AT14" s="20"/>
      <c r="AU14" s="20"/>
      <c r="AV14" s="27"/>
      <c r="AX14" s="10">
        <v>1.5565192116770177</v>
      </c>
      <c r="AY14" s="20"/>
      <c r="AZ14" s="20"/>
      <c r="BA14" s="20"/>
      <c r="BB14" s="20"/>
      <c r="BC14" s="20"/>
      <c r="BD14" s="20"/>
      <c r="BE14" s="20"/>
      <c r="BF14" s="20"/>
      <c r="BG14" s="20"/>
      <c r="BH14" s="20"/>
      <c r="BI14" s="20"/>
      <c r="BJ14" s="20"/>
      <c r="BK14" s="20"/>
      <c r="BL14" s="20"/>
      <c r="BM14" s="20"/>
      <c r="BN14" s="20"/>
      <c r="BO14" s="20"/>
      <c r="BP14" s="20"/>
      <c r="BQ14" s="20"/>
      <c r="BR14" s="27"/>
    </row>
    <row r="15" spans="1:70" x14ac:dyDescent="0.25">
      <c r="A15">
        <v>57</v>
      </c>
      <c r="B15" t="b">
        <v>1</v>
      </c>
      <c r="C15" s="13" t="s">
        <v>662</v>
      </c>
      <c r="D15" s="19" cm="1">
        <f t="array" ref="D15">Missing_Count(UV_Data,UV_Include)</f>
        <v>0</v>
      </c>
      <c r="AB15" s="10">
        <v>36.548581277329177</v>
      </c>
      <c r="AC15" s="20"/>
      <c r="AD15" s="20"/>
      <c r="AE15" s="20"/>
      <c r="AF15" s="20"/>
      <c r="AG15" s="20"/>
      <c r="AH15" s="20"/>
      <c r="AI15" s="20"/>
      <c r="AJ15" s="20"/>
      <c r="AK15" s="20"/>
      <c r="AL15" s="20"/>
      <c r="AM15" s="20"/>
      <c r="AN15" s="20"/>
      <c r="AO15" s="20"/>
      <c r="AP15" s="20"/>
      <c r="AQ15" s="20"/>
      <c r="AR15" s="20"/>
      <c r="AS15" s="20"/>
      <c r="AT15" s="20"/>
      <c r="AU15" s="20"/>
      <c r="AV15" s="27"/>
      <c r="AX15" s="10">
        <v>1.9453990145962721</v>
      </c>
      <c r="AY15" s="20"/>
      <c r="AZ15" s="20"/>
      <c r="BA15" s="20"/>
      <c r="BB15" s="20"/>
      <c r="BC15" s="20"/>
      <c r="BD15" s="20"/>
      <c r="BE15" s="20"/>
      <c r="BF15" s="20"/>
      <c r="BG15" s="20"/>
      <c r="BH15" s="20"/>
      <c r="BI15" s="20"/>
      <c r="BJ15" s="20"/>
      <c r="BK15" s="20"/>
      <c r="BL15" s="20"/>
      <c r="BM15" s="20"/>
      <c r="BN15" s="20"/>
      <c r="BO15" s="20"/>
      <c r="BP15" s="20"/>
      <c r="BQ15" s="20"/>
      <c r="BR15" s="27"/>
    </row>
    <row r="16" spans="1:70" x14ac:dyDescent="0.25">
      <c r="A16">
        <v>56.7</v>
      </c>
      <c r="B16" t="b">
        <v>1</v>
      </c>
      <c r="AB16" s="10">
        <v>43.838297532795011</v>
      </c>
      <c r="AC16" s="20"/>
      <c r="AD16" s="20"/>
      <c r="AE16" s="20"/>
      <c r="AF16" s="20"/>
      <c r="AG16" s="20"/>
      <c r="AH16" s="20"/>
      <c r="AI16" s="20"/>
      <c r="AJ16" s="20"/>
      <c r="AK16" s="20"/>
      <c r="AL16" s="20"/>
      <c r="AM16" s="20"/>
      <c r="AN16" s="20"/>
      <c r="AO16" s="20"/>
      <c r="AP16" s="20"/>
      <c r="AQ16" s="20"/>
      <c r="AR16" s="20"/>
      <c r="AS16" s="20"/>
      <c r="AT16" s="20"/>
      <c r="AU16" s="20"/>
      <c r="AV16" s="27"/>
      <c r="AX16" s="10">
        <v>2.3342788175155267</v>
      </c>
      <c r="AY16" s="20"/>
      <c r="AZ16" s="20"/>
      <c r="BA16" s="20"/>
      <c r="BB16" s="20"/>
      <c r="BC16" s="20"/>
      <c r="BD16" s="20"/>
      <c r="BE16" s="20"/>
      <c r="BF16" s="20"/>
      <c r="BG16" s="20"/>
      <c r="BH16" s="20"/>
      <c r="BI16" s="20"/>
      <c r="BJ16" s="20"/>
      <c r="BK16" s="20"/>
      <c r="BL16" s="20"/>
      <c r="BM16" s="20"/>
      <c r="BN16" s="20"/>
      <c r="BO16" s="20"/>
      <c r="BP16" s="20"/>
      <c r="BQ16" s="20"/>
      <c r="BR16" s="27"/>
    </row>
    <row r="17" spans="1:70" x14ac:dyDescent="0.25">
      <c r="A17">
        <v>56.2</v>
      </c>
      <c r="B17" t="b">
        <v>1</v>
      </c>
      <c r="AB17" s="10">
        <v>51.128013788260844</v>
      </c>
      <c r="AC17" s="20"/>
      <c r="AD17" s="20"/>
      <c r="AE17" s="20"/>
      <c r="AF17" s="20"/>
      <c r="AG17" s="20"/>
      <c r="AH17" s="20"/>
      <c r="AI17" s="20"/>
      <c r="AJ17" s="20"/>
      <c r="AK17" s="20"/>
      <c r="AL17" s="20"/>
      <c r="AM17" s="20"/>
      <c r="AN17" s="20"/>
      <c r="AO17" s="20"/>
      <c r="AP17" s="20"/>
      <c r="AQ17" s="20"/>
      <c r="AR17" s="20"/>
      <c r="AS17" s="20"/>
      <c r="AT17" s="20"/>
      <c r="AU17" s="20"/>
      <c r="AV17" s="27"/>
      <c r="AX17" s="10">
        <v>2.7231586204347811</v>
      </c>
      <c r="AY17" s="20"/>
      <c r="AZ17" s="20"/>
      <c r="BA17" s="20"/>
      <c r="BB17" s="20"/>
      <c r="BC17" s="20"/>
      <c r="BD17" s="20"/>
      <c r="BE17" s="20"/>
      <c r="BF17" s="20"/>
      <c r="BG17" s="20"/>
      <c r="BH17" s="20"/>
      <c r="BI17" s="20"/>
      <c r="BJ17" s="20"/>
      <c r="BK17" s="20"/>
      <c r="BL17" s="20"/>
      <c r="BM17" s="20"/>
      <c r="BN17" s="20"/>
      <c r="BO17" s="20"/>
      <c r="BP17" s="20"/>
      <c r="BQ17" s="20"/>
      <c r="BR17" s="27"/>
    </row>
    <row r="18" spans="1:70" x14ac:dyDescent="0.25">
      <c r="A18">
        <v>55.3</v>
      </c>
      <c r="B18" t="b">
        <v>1</v>
      </c>
      <c r="AB18" s="10">
        <v>58.417730043726678</v>
      </c>
      <c r="AC18" s="20"/>
      <c r="AD18" s="20"/>
      <c r="AE18" s="20"/>
      <c r="AF18" s="20"/>
      <c r="AG18" s="20"/>
      <c r="AH18" s="20"/>
      <c r="AI18" s="20"/>
      <c r="AJ18" s="20"/>
      <c r="AK18" s="20"/>
      <c r="AL18" s="20"/>
      <c r="AM18" s="20"/>
      <c r="AN18" s="20"/>
      <c r="AO18" s="20"/>
      <c r="AP18" s="20"/>
      <c r="AQ18" s="20"/>
      <c r="AR18" s="20"/>
      <c r="AS18" s="20"/>
      <c r="AT18" s="20"/>
      <c r="AU18" s="20"/>
      <c r="AV18" s="27"/>
      <c r="AX18" s="10">
        <v>3.1120384233540355</v>
      </c>
      <c r="AY18" s="20"/>
      <c r="AZ18" s="20"/>
      <c r="BA18" s="20"/>
      <c r="BB18" s="20"/>
      <c r="BC18" s="20"/>
      <c r="BD18" s="20"/>
      <c r="BE18" s="20"/>
      <c r="BF18" s="20"/>
      <c r="BG18" s="20"/>
      <c r="BH18" s="20"/>
      <c r="BI18" s="20"/>
      <c r="BJ18" s="20"/>
      <c r="BK18" s="20"/>
      <c r="BL18" s="20"/>
      <c r="BM18" s="20"/>
      <c r="BN18" s="20"/>
      <c r="BO18" s="20"/>
      <c r="BP18" s="20"/>
      <c r="BQ18" s="20"/>
      <c r="BR18" s="27"/>
    </row>
    <row r="19" spans="1:70" x14ac:dyDescent="0.25">
      <c r="A19">
        <v>54.8</v>
      </c>
      <c r="B19" t="b">
        <v>1</v>
      </c>
      <c r="AB19" s="10">
        <v>65.707446299192512</v>
      </c>
      <c r="AC19" s="20"/>
      <c r="AD19" s="20"/>
      <c r="AE19" s="20"/>
      <c r="AF19" s="20"/>
      <c r="AG19" s="20"/>
      <c r="AH19" s="20"/>
      <c r="AI19" s="20"/>
      <c r="AJ19" s="20"/>
      <c r="AK19" s="20"/>
      <c r="AL19" s="20"/>
      <c r="AM19" s="20"/>
      <c r="AN19" s="20"/>
      <c r="AO19" s="20"/>
      <c r="AP19" s="20"/>
      <c r="AQ19" s="20"/>
      <c r="AR19" s="20"/>
      <c r="AS19" s="20"/>
      <c r="AT19" s="20"/>
      <c r="AU19" s="20"/>
      <c r="AV19" s="27"/>
      <c r="AX19" s="10">
        <v>3.5009182262732899</v>
      </c>
      <c r="AY19" s="20"/>
      <c r="AZ19" s="20"/>
      <c r="BA19" s="20"/>
      <c r="BB19" s="20"/>
      <c r="BC19" s="20"/>
      <c r="BD19" s="20"/>
      <c r="BE19" s="20"/>
      <c r="BF19" s="20"/>
      <c r="BG19" s="20"/>
      <c r="BH19" s="20"/>
      <c r="BI19" s="20"/>
      <c r="BJ19" s="20"/>
      <c r="BK19" s="20"/>
      <c r="BL19" s="20"/>
      <c r="BM19" s="20"/>
      <c r="BN19" s="20"/>
      <c r="BO19" s="20"/>
      <c r="BP19" s="20"/>
      <c r="BQ19" s="20"/>
      <c r="BR19" s="27"/>
    </row>
    <row r="20" spans="1:70" x14ac:dyDescent="0.25">
      <c r="A20">
        <v>77.8</v>
      </c>
      <c r="B20" t="b">
        <v>1</v>
      </c>
      <c r="AB20" s="10">
        <v>72.997162554658345</v>
      </c>
      <c r="AC20" s="20"/>
      <c r="AD20" s="20"/>
      <c r="AE20" s="20"/>
      <c r="AF20" s="20"/>
      <c r="AG20" s="20"/>
      <c r="AH20" s="20"/>
      <c r="AI20" s="20"/>
      <c r="AJ20" s="20"/>
      <c r="AK20" s="20"/>
      <c r="AL20" s="20"/>
      <c r="AM20" s="20"/>
      <c r="AN20" s="20"/>
      <c r="AO20" s="20"/>
      <c r="AP20" s="20"/>
      <c r="AQ20" s="20"/>
      <c r="AR20" s="20"/>
      <c r="AS20" s="20"/>
      <c r="AT20" s="20"/>
      <c r="AU20" s="20"/>
      <c r="AV20" s="27"/>
      <c r="AX20" s="10">
        <v>3.8897980291925442</v>
      </c>
      <c r="AY20" s="20"/>
      <c r="AZ20" s="20"/>
      <c r="BA20" s="20"/>
      <c r="BB20" s="20"/>
      <c r="BC20" s="20"/>
      <c r="BD20" s="20"/>
      <c r="BE20" s="20"/>
      <c r="BF20" s="20"/>
      <c r="BG20" s="20"/>
      <c r="BH20" s="20"/>
      <c r="BI20" s="20"/>
      <c r="BJ20" s="20"/>
      <c r="BK20" s="20"/>
      <c r="BL20" s="20"/>
      <c r="BM20" s="20"/>
      <c r="BN20" s="20"/>
      <c r="BO20" s="20"/>
      <c r="BP20" s="20"/>
      <c r="BQ20" s="20"/>
      <c r="BR20" s="27"/>
    </row>
    <row r="21" spans="1:70" x14ac:dyDescent="0.25">
      <c r="A21">
        <v>77.5</v>
      </c>
      <c r="B21" t="b">
        <v>1</v>
      </c>
      <c r="AB21" s="10">
        <v>80.286878810124179</v>
      </c>
      <c r="AC21" s="20"/>
      <c r="AD21" s="20"/>
      <c r="AE21" s="20"/>
      <c r="AF21" s="20"/>
      <c r="AG21" s="20"/>
      <c r="AH21" s="20"/>
      <c r="AI21" s="20"/>
      <c r="AJ21" s="20"/>
      <c r="AK21" s="20"/>
      <c r="AL21" s="20"/>
      <c r="AM21" s="20"/>
      <c r="AN21" s="20"/>
      <c r="AO21" s="20"/>
      <c r="AP21" s="20"/>
      <c r="AQ21" s="20"/>
      <c r="AR21" s="20"/>
      <c r="AS21" s="20"/>
      <c r="AT21" s="20"/>
      <c r="AU21" s="20"/>
      <c r="AV21" s="27"/>
      <c r="AX21" s="10">
        <v>4.2786778321117991</v>
      </c>
      <c r="AY21" s="20"/>
      <c r="AZ21" s="20"/>
      <c r="BA21" s="20"/>
      <c r="BB21" s="20"/>
      <c r="BC21" s="20"/>
      <c r="BD21" s="20"/>
      <c r="BE21" s="20"/>
      <c r="BF21" s="20"/>
      <c r="BG21" s="20"/>
      <c r="BH21" s="20"/>
      <c r="BI21" s="20"/>
      <c r="BJ21" s="20"/>
      <c r="BK21" s="20"/>
      <c r="BL21" s="20"/>
      <c r="BM21" s="20"/>
      <c r="BN21" s="20"/>
      <c r="BO21" s="20"/>
      <c r="BP21" s="20"/>
      <c r="BQ21" s="20"/>
      <c r="BR21" s="27"/>
    </row>
    <row r="22" spans="1:70" x14ac:dyDescent="0.25">
      <c r="A22">
        <v>77.2</v>
      </c>
      <c r="B22" t="b">
        <v>1</v>
      </c>
      <c r="AB22" s="10">
        <v>87.576595065590013</v>
      </c>
      <c r="AC22" s="20"/>
      <c r="AD22" s="20"/>
      <c r="AE22" s="20"/>
      <c r="AF22" s="20"/>
      <c r="AG22" s="20"/>
      <c r="AH22" s="20"/>
      <c r="AI22" s="20"/>
      <c r="AJ22" s="20"/>
      <c r="AK22" s="20"/>
      <c r="AL22" s="20"/>
      <c r="AM22" s="20"/>
      <c r="AN22" s="20"/>
      <c r="AO22" s="20"/>
      <c r="AP22" s="20"/>
      <c r="AQ22" s="20"/>
      <c r="AR22" s="20"/>
      <c r="AS22" s="20"/>
      <c r="AT22" s="20"/>
      <c r="AU22" s="20"/>
      <c r="AV22" s="27"/>
      <c r="AX22" s="10">
        <v>4.6675576350310539</v>
      </c>
      <c r="AY22" s="20"/>
      <c r="AZ22" s="20"/>
      <c r="BA22" s="20"/>
      <c r="BB22" s="20"/>
      <c r="BC22" s="20"/>
      <c r="BD22" s="20"/>
      <c r="BE22" s="20"/>
      <c r="BF22" s="20"/>
      <c r="BG22" s="20"/>
      <c r="BH22" s="20"/>
      <c r="BI22" s="20"/>
      <c r="BJ22" s="20"/>
      <c r="BK22" s="20"/>
      <c r="BL22" s="20"/>
      <c r="BM22" s="20"/>
      <c r="BN22" s="20"/>
      <c r="BO22" s="20"/>
      <c r="BP22" s="20"/>
      <c r="BQ22" s="20"/>
      <c r="BR22" s="27"/>
    </row>
    <row r="23" spans="1:70" x14ac:dyDescent="0.25">
      <c r="A23">
        <v>76.900000000000006</v>
      </c>
      <c r="B23" t="b">
        <v>1</v>
      </c>
      <c r="AB23" s="10">
        <v>94.866311321055846</v>
      </c>
      <c r="AC23" s="20"/>
      <c r="AD23" s="20"/>
      <c r="AE23" s="20"/>
      <c r="AF23" s="20"/>
      <c r="AG23" s="20"/>
      <c r="AH23" s="20"/>
      <c r="AI23" s="20"/>
      <c r="AJ23" s="20"/>
      <c r="AK23" s="20"/>
      <c r="AL23" s="20"/>
      <c r="AM23" s="20"/>
      <c r="AN23" s="20"/>
      <c r="AO23" s="20"/>
      <c r="AP23" s="20"/>
      <c r="AQ23" s="20"/>
      <c r="AR23" s="20"/>
      <c r="AS23" s="20"/>
      <c r="AT23" s="20"/>
      <c r="AU23" s="20"/>
      <c r="AV23" s="27"/>
      <c r="AX23" s="10">
        <v>5.0564374379503088</v>
      </c>
      <c r="AY23" s="20"/>
      <c r="AZ23" s="20"/>
      <c r="BA23" s="20"/>
      <c r="BB23" s="20"/>
      <c r="BC23" s="20"/>
      <c r="BD23" s="20"/>
      <c r="BE23" s="20"/>
      <c r="BF23" s="20"/>
      <c r="BG23" s="20"/>
      <c r="BH23" s="20"/>
      <c r="BI23" s="20"/>
      <c r="BJ23" s="20"/>
      <c r="BK23" s="20"/>
      <c r="BL23" s="20"/>
      <c r="BM23" s="20"/>
      <c r="BN23" s="20"/>
      <c r="BO23" s="20"/>
      <c r="BP23" s="20"/>
      <c r="BQ23" s="20"/>
      <c r="BR23" s="27"/>
    </row>
    <row r="24" spans="1:70" x14ac:dyDescent="0.25">
      <c r="A24">
        <v>76.599999999999994</v>
      </c>
      <c r="B24" t="b">
        <v>1</v>
      </c>
      <c r="AB24" s="10">
        <v>102.15602757652168</v>
      </c>
      <c r="AC24" s="20"/>
      <c r="AD24" s="20"/>
      <c r="AE24" s="20"/>
      <c r="AF24" s="20"/>
      <c r="AG24" s="20"/>
      <c r="AH24" s="20"/>
      <c r="AI24" s="20"/>
      <c r="AJ24" s="20"/>
      <c r="AK24" s="20"/>
      <c r="AL24" s="20"/>
      <c r="AM24" s="20"/>
      <c r="AN24" s="20"/>
      <c r="AO24" s="20"/>
      <c r="AP24" s="20"/>
      <c r="AQ24" s="20"/>
      <c r="AR24" s="20"/>
      <c r="AS24" s="20"/>
      <c r="AT24" s="20"/>
      <c r="AU24" s="20"/>
      <c r="AV24" s="27"/>
      <c r="AX24" s="10">
        <v>5.4453172408695636</v>
      </c>
      <c r="AY24" s="20"/>
      <c r="AZ24" s="20"/>
      <c r="BA24" s="20"/>
      <c r="BB24" s="20"/>
      <c r="BC24" s="20"/>
      <c r="BD24" s="20"/>
      <c r="BE24" s="20"/>
      <c r="BF24" s="20"/>
      <c r="BG24" s="20"/>
      <c r="BH24" s="20"/>
      <c r="BI24" s="20"/>
      <c r="BJ24" s="20"/>
      <c r="BK24" s="20"/>
      <c r="BL24" s="20"/>
      <c r="BM24" s="20"/>
      <c r="BN24" s="20"/>
      <c r="BO24" s="20"/>
      <c r="BP24" s="20"/>
      <c r="BQ24" s="20"/>
      <c r="BR24" s="27"/>
    </row>
    <row r="25" spans="1:70" x14ac:dyDescent="0.25">
      <c r="A25">
        <v>76.2</v>
      </c>
      <c r="B25" t="b">
        <v>1</v>
      </c>
      <c r="AB25" s="10">
        <v>109.44574383198751</v>
      </c>
      <c r="AC25" s="20"/>
      <c r="AD25" s="20"/>
      <c r="AE25" s="20"/>
      <c r="AF25" s="20"/>
      <c r="AG25" s="20"/>
      <c r="AH25" s="20"/>
      <c r="AI25" s="20"/>
      <c r="AJ25" s="20"/>
      <c r="AK25" s="20"/>
      <c r="AL25" s="20"/>
      <c r="AM25" s="20"/>
      <c r="AN25" s="20"/>
      <c r="AO25" s="20"/>
      <c r="AP25" s="20"/>
      <c r="AQ25" s="20"/>
      <c r="AR25" s="20"/>
      <c r="AS25" s="20"/>
      <c r="AT25" s="20"/>
      <c r="AU25" s="20"/>
      <c r="AV25" s="27"/>
      <c r="AX25" s="10">
        <v>5.8341970437888184</v>
      </c>
      <c r="AY25" s="20"/>
      <c r="AZ25" s="20"/>
      <c r="BA25" s="20"/>
      <c r="BB25" s="20"/>
      <c r="BC25" s="20"/>
      <c r="BD25" s="20"/>
      <c r="BE25" s="20"/>
      <c r="BF25" s="20"/>
      <c r="BG25" s="20"/>
      <c r="BH25" s="20"/>
      <c r="BI25" s="20"/>
      <c r="BJ25" s="20"/>
      <c r="BK25" s="20"/>
      <c r="BL25" s="20"/>
      <c r="BM25" s="20"/>
      <c r="BN25" s="20"/>
      <c r="BO25" s="20"/>
      <c r="BP25" s="20"/>
      <c r="BQ25" s="20"/>
      <c r="BR25" s="27"/>
    </row>
    <row r="26" spans="1:70" x14ac:dyDescent="0.25">
      <c r="A26">
        <v>76.099999999999994</v>
      </c>
      <c r="B26" t="b">
        <v>1</v>
      </c>
      <c r="AB26" s="10">
        <v>116.73546008745335</v>
      </c>
      <c r="AC26" s="20"/>
      <c r="AD26" s="20"/>
      <c r="AE26" s="20"/>
      <c r="AF26" s="20"/>
      <c r="AG26" s="20"/>
      <c r="AH26" s="20"/>
      <c r="AI26" s="20"/>
      <c r="AJ26" s="20"/>
      <c r="AK26" s="20"/>
      <c r="AL26" s="20"/>
      <c r="AM26" s="20"/>
      <c r="AN26" s="20"/>
      <c r="AO26" s="20"/>
      <c r="AP26" s="20"/>
      <c r="AQ26" s="20"/>
      <c r="AR26" s="20"/>
      <c r="AS26" s="20"/>
      <c r="AT26" s="20"/>
      <c r="AU26" s="20"/>
      <c r="AV26" s="27"/>
      <c r="AX26" s="10">
        <v>6.2230768467080733</v>
      </c>
      <c r="AY26" s="20"/>
      <c r="AZ26" s="20"/>
      <c r="BA26" s="20"/>
      <c r="BB26" s="20"/>
      <c r="BC26" s="20"/>
      <c r="BD26" s="20"/>
      <c r="BE26" s="20"/>
      <c r="BF26" s="20"/>
      <c r="BG26" s="20"/>
      <c r="BH26" s="20"/>
      <c r="BI26" s="20"/>
      <c r="BJ26" s="20"/>
      <c r="BK26" s="20"/>
      <c r="BL26" s="20"/>
      <c r="BM26" s="20"/>
      <c r="BN26" s="20"/>
      <c r="BO26" s="20"/>
      <c r="BP26" s="20"/>
      <c r="BQ26" s="20"/>
      <c r="BR26" s="27"/>
    </row>
    <row r="27" spans="1:70" x14ac:dyDescent="0.25">
      <c r="A27">
        <v>75.3</v>
      </c>
      <c r="B27" t="b">
        <v>1</v>
      </c>
      <c r="AB27" s="10">
        <v>124.02517634291918</v>
      </c>
      <c r="AC27" s="20"/>
      <c r="AD27" s="20"/>
      <c r="AE27" s="20"/>
      <c r="AF27" s="20"/>
      <c r="AG27" s="20"/>
      <c r="AH27" s="20"/>
      <c r="AI27" s="20"/>
      <c r="AJ27" s="20"/>
      <c r="AK27" s="20"/>
      <c r="AL27" s="20"/>
      <c r="AM27" s="20"/>
      <c r="AN27" s="20"/>
      <c r="AO27" s="20"/>
      <c r="AP27" s="20"/>
      <c r="AQ27" s="20"/>
      <c r="AR27" s="20"/>
      <c r="AS27" s="20"/>
      <c r="AT27" s="20"/>
      <c r="AU27" s="20"/>
      <c r="AV27" s="27"/>
      <c r="AX27" s="10">
        <v>6.6119566496273281</v>
      </c>
      <c r="AY27" s="20"/>
      <c r="AZ27" s="20"/>
      <c r="BA27" s="20"/>
      <c r="BB27" s="20"/>
      <c r="BC27" s="20"/>
      <c r="BD27" s="20"/>
      <c r="BE27" s="20"/>
      <c r="BF27" s="20"/>
      <c r="BG27" s="20"/>
      <c r="BH27" s="20"/>
      <c r="BI27" s="20"/>
      <c r="BJ27" s="20"/>
      <c r="BK27" s="20"/>
      <c r="BL27" s="20"/>
      <c r="BM27" s="20"/>
      <c r="BN27" s="20"/>
      <c r="BO27" s="20"/>
      <c r="BP27" s="20"/>
      <c r="BQ27" s="20"/>
      <c r="BR27" s="27"/>
    </row>
    <row r="28" spans="1:70" x14ac:dyDescent="0.25">
      <c r="A28">
        <v>75.900000000000006</v>
      </c>
      <c r="B28" t="b">
        <v>1</v>
      </c>
      <c r="AB28" s="10">
        <v>131.31489259838503</v>
      </c>
      <c r="AC28" s="20"/>
      <c r="AD28" s="20"/>
      <c r="AE28" s="20"/>
      <c r="AF28" s="20"/>
      <c r="AG28" s="20"/>
      <c r="AH28" s="20"/>
      <c r="AI28" s="20"/>
      <c r="AJ28" s="20"/>
      <c r="AK28" s="20"/>
      <c r="AL28" s="20"/>
      <c r="AM28" s="20"/>
      <c r="AN28" s="20"/>
      <c r="AO28" s="20"/>
      <c r="AP28" s="20"/>
      <c r="AQ28" s="20"/>
      <c r="AR28" s="20"/>
      <c r="AS28" s="20"/>
      <c r="AT28" s="20"/>
      <c r="AU28" s="20"/>
      <c r="AV28" s="27"/>
      <c r="AX28" s="10">
        <v>7.0008364525465829</v>
      </c>
      <c r="AY28" s="20"/>
      <c r="AZ28" s="20"/>
      <c r="BA28" s="20"/>
      <c r="BB28" s="20"/>
      <c r="BC28" s="20"/>
      <c r="BD28" s="20"/>
      <c r="BE28" s="20"/>
      <c r="BF28" s="20"/>
      <c r="BG28" s="20"/>
      <c r="BH28" s="20"/>
      <c r="BI28" s="20"/>
      <c r="BJ28" s="20"/>
      <c r="BK28" s="20"/>
      <c r="BL28" s="20"/>
      <c r="BM28" s="20"/>
      <c r="BN28" s="20"/>
      <c r="BO28" s="20"/>
      <c r="BP28" s="20"/>
      <c r="BQ28" s="20"/>
      <c r="BR28" s="27"/>
    </row>
    <row r="29" spans="1:70" x14ac:dyDescent="0.25">
      <c r="A29">
        <v>74.2</v>
      </c>
      <c r="B29" t="b">
        <v>1</v>
      </c>
      <c r="AB29" s="13">
        <v>138.60460885385086</v>
      </c>
      <c r="AC29" s="25"/>
      <c r="AD29" s="25"/>
      <c r="AE29" s="25"/>
      <c r="AF29" s="25"/>
      <c r="AG29" s="25"/>
      <c r="AH29" s="25"/>
      <c r="AI29" s="25"/>
      <c r="AJ29" s="25"/>
      <c r="AK29" s="25"/>
      <c r="AL29" s="25"/>
      <c r="AM29" s="25"/>
      <c r="AN29" s="25"/>
      <c r="AO29" s="25"/>
      <c r="AP29" s="25"/>
      <c r="AQ29" s="25"/>
      <c r="AR29" s="25"/>
      <c r="AS29" s="25"/>
      <c r="AT29" s="25"/>
      <c r="AU29" s="25"/>
      <c r="AV29" s="28"/>
      <c r="AX29" s="13">
        <v>7.3897162554658378</v>
      </c>
      <c r="AY29" s="25"/>
      <c r="AZ29" s="25"/>
      <c r="BA29" s="25"/>
      <c r="BB29" s="25"/>
      <c r="BC29" s="25"/>
      <c r="BD29" s="25"/>
      <c r="BE29" s="25"/>
      <c r="BF29" s="25"/>
      <c r="BG29" s="25"/>
      <c r="BH29" s="25"/>
      <c r="BI29" s="25"/>
      <c r="BJ29" s="25"/>
      <c r="BK29" s="25"/>
      <c r="BL29" s="25"/>
      <c r="BM29" s="25"/>
      <c r="BN29" s="25"/>
      <c r="BO29" s="25"/>
      <c r="BP29" s="25"/>
      <c r="BQ29" s="25"/>
      <c r="BR29" s="28"/>
    </row>
    <row r="30" spans="1:70" x14ac:dyDescent="0.25">
      <c r="A30">
        <v>73.5</v>
      </c>
      <c r="B30" t="b">
        <v>1</v>
      </c>
    </row>
    <row r="31" spans="1:70" x14ac:dyDescent="0.25">
      <c r="A31">
        <v>73</v>
      </c>
      <c r="B31" t="b">
        <v>1</v>
      </c>
    </row>
    <row r="32" spans="1:70" x14ac:dyDescent="0.25">
      <c r="A32">
        <v>72.8</v>
      </c>
      <c r="B32" t="b">
        <v>1</v>
      </c>
    </row>
    <row r="33" spans="1:2" x14ac:dyDescent="0.25">
      <c r="A33">
        <v>73.3</v>
      </c>
      <c r="B33" t="b">
        <v>1</v>
      </c>
    </row>
    <row r="34" spans="1:2" x14ac:dyDescent="0.25">
      <c r="A34">
        <v>73.599999999999994</v>
      </c>
      <c r="B34" t="b">
        <v>1</v>
      </c>
    </row>
    <row r="35" spans="1:2" x14ac:dyDescent="0.25">
      <c r="A35">
        <v>72.599999999999994</v>
      </c>
      <c r="B35" t="b">
        <v>1</v>
      </c>
    </row>
    <row r="36" spans="1:2" x14ac:dyDescent="0.25">
      <c r="A36">
        <v>75.599999999999994</v>
      </c>
      <c r="B36" t="b">
        <v>0</v>
      </c>
    </row>
    <row r="37" spans="1:2" x14ac:dyDescent="0.25">
      <c r="A37">
        <v>75.400000000000006</v>
      </c>
      <c r="B37" t="b">
        <v>1</v>
      </c>
    </row>
    <row r="38" spans="1:2" x14ac:dyDescent="0.25">
      <c r="A38">
        <v>75.3</v>
      </c>
      <c r="B38" t="b">
        <v>1</v>
      </c>
    </row>
    <row r="39" spans="1:2" x14ac:dyDescent="0.25">
      <c r="A39">
        <v>75.099999999999994</v>
      </c>
      <c r="B39" t="b">
        <v>1</v>
      </c>
    </row>
    <row r="40" spans="1:2" x14ac:dyDescent="0.25">
      <c r="A40">
        <v>74.900000000000006</v>
      </c>
      <c r="B40" t="b">
        <v>1</v>
      </c>
    </row>
    <row r="41" spans="1:2" x14ac:dyDescent="0.25">
      <c r="A41">
        <v>74.7</v>
      </c>
      <c r="B41" t="b">
        <v>1</v>
      </c>
    </row>
    <row r="42" spans="1:2" x14ac:dyDescent="0.25">
      <c r="A42">
        <v>74.400000000000006</v>
      </c>
      <c r="B42" t="b">
        <v>1</v>
      </c>
    </row>
    <row r="43" spans="1:2" x14ac:dyDescent="0.25">
      <c r="A43">
        <v>74.099999999999994</v>
      </c>
      <c r="B43" t="b">
        <v>1</v>
      </c>
    </row>
    <row r="44" spans="1:2" x14ac:dyDescent="0.25">
      <c r="A44">
        <v>73.8</v>
      </c>
      <c r="B44" t="b">
        <v>1</v>
      </c>
    </row>
    <row r="45" spans="1:2" x14ac:dyDescent="0.25">
      <c r="A45">
        <v>73.400000000000006</v>
      </c>
      <c r="B45" t="b">
        <v>1</v>
      </c>
    </row>
    <row r="46" spans="1:2" x14ac:dyDescent="0.25">
      <c r="A46">
        <v>72.900000000000006</v>
      </c>
      <c r="B46" t="b">
        <v>1</v>
      </c>
    </row>
    <row r="47" spans="1:2" x14ac:dyDescent="0.25">
      <c r="A47">
        <v>72.3</v>
      </c>
      <c r="B47" t="b">
        <v>1</v>
      </c>
    </row>
    <row r="48" spans="1:2" x14ac:dyDescent="0.25">
      <c r="A48">
        <v>71.7</v>
      </c>
      <c r="B48" t="b">
        <v>0</v>
      </c>
    </row>
    <row r="49" spans="1:2" x14ac:dyDescent="0.25">
      <c r="A49">
        <v>71.599999999999994</v>
      </c>
      <c r="B49" t="b">
        <v>0</v>
      </c>
    </row>
    <row r="50" spans="1:2" x14ac:dyDescent="0.25">
      <c r="A50">
        <v>71.400000000000006</v>
      </c>
      <c r="B50" t="b">
        <v>0</v>
      </c>
    </row>
    <row r="51" spans="1:2" x14ac:dyDescent="0.25">
      <c r="A51">
        <v>71.3</v>
      </c>
      <c r="B51" t="b">
        <v>0</v>
      </c>
    </row>
    <row r="52" spans="1:2" x14ac:dyDescent="0.25">
      <c r="A52">
        <v>52.4</v>
      </c>
      <c r="B52" t="b">
        <v>0</v>
      </c>
    </row>
    <row r="53" spans="1:2" x14ac:dyDescent="0.25">
      <c r="A53">
        <v>51.7</v>
      </c>
      <c r="B53" t="b">
        <v>1</v>
      </c>
    </row>
    <row r="54" spans="1:2" x14ac:dyDescent="0.25">
      <c r="A54">
        <v>51.1</v>
      </c>
      <c r="B54" t="b">
        <v>1</v>
      </c>
    </row>
    <row r="55" spans="1:2" x14ac:dyDescent="0.25">
      <c r="A55">
        <v>56</v>
      </c>
      <c r="B55" t="b">
        <v>1</v>
      </c>
    </row>
    <row r="56" spans="1:2" x14ac:dyDescent="0.25">
      <c r="A56">
        <v>51</v>
      </c>
      <c r="B56" t="b">
        <v>1</v>
      </c>
    </row>
    <row r="57" spans="1:2" x14ac:dyDescent="0.25">
      <c r="A57">
        <v>49.6</v>
      </c>
      <c r="B57" t="b">
        <v>1</v>
      </c>
    </row>
    <row r="58" spans="1:2" x14ac:dyDescent="0.25">
      <c r="A58">
        <v>49.1</v>
      </c>
      <c r="B58" t="b">
        <v>1</v>
      </c>
    </row>
    <row r="59" spans="1:2" x14ac:dyDescent="0.25">
      <c r="A59">
        <v>48.7</v>
      </c>
      <c r="B59" t="b">
        <v>1</v>
      </c>
    </row>
    <row r="60" spans="1:2" x14ac:dyDescent="0.25">
      <c r="A60">
        <v>48.2</v>
      </c>
      <c r="B60" t="b">
        <v>1</v>
      </c>
    </row>
    <row r="61" spans="1:2" x14ac:dyDescent="0.25">
      <c r="A61">
        <v>47.7</v>
      </c>
      <c r="B61" t="b">
        <v>0</v>
      </c>
    </row>
    <row r="62" spans="1:2" x14ac:dyDescent="0.25">
      <c r="A62">
        <v>47.4</v>
      </c>
      <c r="B62" t="b">
        <v>0</v>
      </c>
    </row>
    <row r="63" spans="1:2" x14ac:dyDescent="0.25">
      <c r="A63">
        <v>47.1</v>
      </c>
      <c r="B63" t="b">
        <v>0</v>
      </c>
    </row>
    <row r="64" spans="1:2" x14ac:dyDescent="0.25">
      <c r="A64">
        <v>46.8</v>
      </c>
      <c r="B64" t="b">
        <v>0</v>
      </c>
    </row>
    <row r="65" spans="1:2" x14ac:dyDescent="0.25">
      <c r="A65">
        <v>46.5</v>
      </c>
      <c r="B65" t="b">
        <v>0</v>
      </c>
    </row>
    <row r="66" spans="1:2" x14ac:dyDescent="0.25">
      <c r="A66">
        <v>45.7</v>
      </c>
      <c r="B66" t="b">
        <v>0</v>
      </c>
    </row>
    <row r="67" spans="1:2" x14ac:dyDescent="0.25">
      <c r="A67">
        <v>45.3</v>
      </c>
      <c r="B67" t="b">
        <v>0</v>
      </c>
    </row>
    <row r="68" spans="1:2" x14ac:dyDescent="0.25">
      <c r="A68">
        <v>76.400000000000006</v>
      </c>
      <c r="B68" t="b">
        <v>0</v>
      </c>
    </row>
    <row r="69" spans="1:2" x14ac:dyDescent="0.25">
      <c r="A69">
        <v>76.2</v>
      </c>
      <c r="B69" t="b">
        <v>0</v>
      </c>
    </row>
    <row r="70" spans="1:2" x14ac:dyDescent="0.25">
      <c r="A70">
        <v>76.099999999999994</v>
      </c>
      <c r="B70" t="b">
        <v>0</v>
      </c>
    </row>
    <row r="71" spans="1:2" x14ac:dyDescent="0.25">
      <c r="A71">
        <v>75.900000000000006</v>
      </c>
      <c r="B71" t="b">
        <v>0</v>
      </c>
    </row>
    <row r="72" spans="1:2" x14ac:dyDescent="0.25">
      <c r="A72">
        <v>75.7</v>
      </c>
      <c r="B72" t="b">
        <v>0</v>
      </c>
    </row>
    <row r="73" spans="1:2" x14ac:dyDescent="0.25">
      <c r="A73">
        <v>75.599999999999994</v>
      </c>
      <c r="B73" t="b">
        <v>0</v>
      </c>
    </row>
    <row r="74" spans="1:2" x14ac:dyDescent="0.25">
      <c r="A74">
        <v>75.400000000000006</v>
      </c>
      <c r="B74" t="b">
        <v>0</v>
      </c>
    </row>
    <row r="75" spans="1:2" x14ac:dyDescent="0.25">
      <c r="A75">
        <v>75.2</v>
      </c>
      <c r="B75" t="b">
        <v>0</v>
      </c>
    </row>
    <row r="76" spans="1:2" x14ac:dyDescent="0.25">
      <c r="A76">
        <v>75</v>
      </c>
      <c r="B76" t="b">
        <v>0</v>
      </c>
    </row>
    <row r="77" spans="1:2" x14ac:dyDescent="0.25">
      <c r="A77">
        <v>74.8</v>
      </c>
      <c r="B77" t="b">
        <v>0</v>
      </c>
    </row>
    <row r="78" spans="1:2" x14ac:dyDescent="0.25">
      <c r="A78">
        <v>74.599999999999994</v>
      </c>
      <c r="B78" t="b">
        <v>0</v>
      </c>
    </row>
    <row r="79" spans="1:2" x14ac:dyDescent="0.25">
      <c r="A79">
        <v>74.400000000000006</v>
      </c>
      <c r="B79" t="b">
        <v>0</v>
      </c>
    </row>
    <row r="80" spans="1:2" x14ac:dyDescent="0.25">
      <c r="A80">
        <v>74.2</v>
      </c>
      <c r="B80" t="b">
        <v>0</v>
      </c>
    </row>
    <row r="81" spans="1:2" x14ac:dyDescent="0.25">
      <c r="A81">
        <v>74</v>
      </c>
      <c r="B81" t="b">
        <v>0</v>
      </c>
    </row>
    <row r="82" spans="1:2" x14ac:dyDescent="0.25">
      <c r="A82">
        <v>73.8</v>
      </c>
      <c r="B82" t="b">
        <v>0</v>
      </c>
    </row>
    <row r="83" spans="1:2" x14ac:dyDescent="0.25">
      <c r="A83">
        <v>73.599999999999994</v>
      </c>
      <c r="B83" t="b">
        <v>0</v>
      </c>
    </row>
    <row r="84" spans="1:2" x14ac:dyDescent="0.25">
      <c r="A84">
        <v>76.3</v>
      </c>
      <c r="B84" t="b">
        <v>0</v>
      </c>
    </row>
    <row r="85" spans="1:2" x14ac:dyDescent="0.25">
      <c r="A85">
        <v>76.2</v>
      </c>
      <c r="B85" t="b">
        <v>1</v>
      </c>
    </row>
    <row r="86" spans="1:2" x14ac:dyDescent="0.25">
      <c r="A86">
        <v>76</v>
      </c>
      <c r="B86" t="b">
        <v>1</v>
      </c>
    </row>
    <row r="87" spans="1:2" x14ac:dyDescent="0.25">
      <c r="A87">
        <v>75.900000000000006</v>
      </c>
      <c r="B87" t="b">
        <v>1</v>
      </c>
    </row>
    <row r="88" spans="1:2" x14ac:dyDescent="0.25">
      <c r="A88">
        <v>75.7</v>
      </c>
      <c r="B88" t="b">
        <v>1</v>
      </c>
    </row>
    <row r="89" spans="1:2" x14ac:dyDescent="0.25">
      <c r="A89">
        <v>75.5</v>
      </c>
      <c r="B89" t="b">
        <v>1</v>
      </c>
    </row>
    <row r="90" spans="1:2" x14ac:dyDescent="0.25">
      <c r="A90">
        <v>75.599999999999994</v>
      </c>
      <c r="B90" t="b">
        <v>1</v>
      </c>
    </row>
    <row r="91" spans="1:2" x14ac:dyDescent="0.25">
      <c r="A91">
        <v>75.400000000000006</v>
      </c>
      <c r="B91" t="b">
        <v>1</v>
      </c>
    </row>
    <row r="92" spans="1:2" x14ac:dyDescent="0.25">
      <c r="A92">
        <v>74.8</v>
      </c>
      <c r="B92" t="b">
        <v>1</v>
      </c>
    </row>
    <row r="93" spans="1:2" x14ac:dyDescent="0.25">
      <c r="A93">
        <v>75.2</v>
      </c>
      <c r="B93" t="b">
        <v>1</v>
      </c>
    </row>
    <row r="94" spans="1:2" x14ac:dyDescent="0.25">
      <c r="A94">
        <v>74.900000000000006</v>
      </c>
      <c r="B94" t="b">
        <v>1</v>
      </c>
    </row>
    <row r="95" spans="1:2" x14ac:dyDescent="0.25">
      <c r="A95">
        <v>74.7</v>
      </c>
      <c r="B95" t="b">
        <v>1</v>
      </c>
    </row>
    <row r="96" spans="1:2" x14ac:dyDescent="0.25">
      <c r="A96">
        <v>74.099999999999994</v>
      </c>
      <c r="B96" t="b">
        <v>1</v>
      </c>
    </row>
    <row r="97" spans="1:2" x14ac:dyDescent="0.25">
      <c r="A97">
        <v>74.099999999999994</v>
      </c>
      <c r="B97" t="b">
        <v>1</v>
      </c>
    </row>
    <row r="98" spans="1:2" x14ac:dyDescent="0.25">
      <c r="A98">
        <v>74</v>
      </c>
      <c r="B98" t="b">
        <v>0</v>
      </c>
    </row>
    <row r="99" spans="1:2" x14ac:dyDescent="0.25">
      <c r="A99">
        <v>74.099999999999994</v>
      </c>
      <c r="B99" t="b">
        <v>0</v>
      </c>
    </row>
    <row r="100" spans="1:2" x14ac:dyDescent="0.25">
      <c r="A100">
        <v>74.8</v>
      </c>
      <c r="B100" t="b">
        <v>0</v>
      </c>
    </row>
    <row r="101" spans="1:2" x14ac:dyDescent="0.25">
      <c r="A101">
        <v>74.599999999999994</v>
      </c>
      <c r="B101" t="b">
        <v>1</v>
      </c>
    </row>
    <row r="102" spans="1:2" x14ac:dyDescent="0.25">
      <c r="A102">
        <v>74.400000000000006</v>
      </c>
      <c r="B102" t="b">
        <v>1</v>
      </c>
    </row>
    <row r="103" spans="1:2" x14ac:dyDescent="0.25">
      <c r="A103">
        <v>74.400000000000006</v>
      </c>
      <c r="B103" t="b">
        <v>1</v>
      </c>
    </row>
    <row r="104" spans="1:2" x14ac:dyDescent="0.25">
      <c r="A104">
        <v>73.900000000000006</v>
      </c>
      <c r="B104" t="b">
        <v>1</v>
      </c>
    </row>
    <row r="105" spans="1:2" x14ac:dyDescent="0.25">
      <c r="A105">
        <v>73.5</v>
      </c>
      <c r="B105" t="b">
        <v>1</v>
      </c>
    </row>
    <row r="106" spans="1:2" x14ac:dyDescent="0.25">
      <c r="A106">
        <v>73.3</v>
      </c>
      <c r="B106" t="b">
        <v>1</v>
      </c>
    </row>
    <row r="107" spans="1:2" x14ac:dyDescent="0.25">
      <c r="A107">
        <v>73.2</v>
      </c>
      <c r="B107" t="b">
        <v>1</v>
      </c>
    </row>
    <row r="108" spans="1:2" x14ac:dyDescent="0.25">
      <c r="A108">
        <v>73.5</v>
      </c>
      <c r="B108" t="b">
        <v>1</v>
      </c>
    </row>
    <row r="109" spans="1:2" x14ac:dyDescent="0.25">
      <c r="A109">
        <v>72.900000000000006</v>
      </c>
      <c r="B109" t="b">
        <v>1</v>
      </c>
    </row>
    <row r="110" spans="1:2" x14ac:dyDescent="0.25">
      <c r="A110">
        <v>73</v>
      </c>
      <c r="B110" t="b">
        <v>1</v>
      </c>
    </row>
    <row r="111" spans="1:2" x14ac:dyDescent="0.25">
      <c r="A111">
        <v>73</v>
      </c>
      <c r="B111" t="b">
        <v>1</v>
      </c>
    </row>
    <row r="112" spans="1:2" x14ac:dyDescent="0.25">
      <c r="A112">
        <v>72.7</v>
      </c>
      <c r="B112" t="b">
        <v>1</v>
      </c>
    </row>
    <row r="113" spans="1:2" x14ac:dyDescent="0.25">
      <c r="A113">
        <v>72.599999999999994</v>
      </c>
      <c r="B113" t="b">
        <v>1</v>
      </c>
    </row>
    <row r="114" spans="1:2" x14ac:dyDescent="0.25">
      <c r="A114">
        <v>72.599999999999994</v>
      </c>
      <c r="B114" t="b">
        <v>1</v>
      </c>
    </row>
    <row r="115" spans="1:2" x14ac:dyDescent="0.25">
      <c r="A115">
        <v>72</v>
      </c>
      <c r="B115" t="b">
        <v>1</v>
      </c>
    </row>
    <row r="116" spans="1:2" x14ac:dyDescent="0.25">
      <c r="A116">
        <v>82.8</v>
      </c>
      <c r="B116" t="b">
        <v>0</v>
      </c>
    </row>
    <row r="117" spans="1:2" x14ac:dyDescent="0.25">
      <c r="A117">
        <v>82.7</v>
      </c>
      <c r="B117" t="b">
        <v>1</v>
      </c>
    </row>
    <row r="118" spans="1:2" x14ac:dyDescent="0.25">
      <c r="A118">
        <v>82.5</v>
      </c>
      <c r="B118" t="b">
        <v>1</v>
      </c>
    </row>
    <row r="119" spans="1:2" x14ac:dyDescent="0.25">
      <c r="A119">
        <v>82.3</v>
      </c>
      <c r="B119" t="b">
        <v>1</v>
      </c>
    </row>
    <row r="120" spans="1:2" x14ac:dyDescent="0.25">
      <c r="A120">
        <v>82</v>
      </c>
      <c r="B120" t="b">
        <v>1</v>
      </c>
    </row>
    <row r="121" spans="1:2" x14ac:dyDescent="0.25">
      <c r="A121">
        <v>81.900000000000006</v>
      </c>
      <c r="B121" t="b">
        <v>1</v>
      </c>
    </row>
    <row r="122" spans="1:2" x14ac:dyDescent="0.25">
      <c r="A122">
        <v>81.7</v>
      </c>
      <c r="B122" t="b">
        <v>1</v>
      </c>
    </row>
    <row r="123" spans="1:2" x14ac:dyDescent="0.25">
      <c r="A123">
        <v>81.3</v>
      </c>
      <c r="B123" t="b">
        <v>1</v>
      </c>
    </row>
    <row r="124" spans="1:2" x14ac:dyDescent="0.25">
      <c r="A124">
        <v>81.3</v>
      </c>
      <c r="B124" t="b">
        <v>1</v>
      </c>
    </row>
    <row r="125" spans="1:2" x14ac:dyDescent="0.25">
      <c r="A125">
        <v>81.2</v>
      </c>
      <c r="B125" t="b">
        <v>1</v>
      </c>
    </row>
    <row r="126" spans="1:2" x14ac:dyDescent="0.25">
      <c r="A126">
        <v>81</v>
      </c>
      <c r="B126" t="b">
        <v>1</v>
      </c>
    </row>
    <row r="127" spans="1:2" x14ac:dyDescent="0.25">
      <c r="A127">
        <v>86</v>
      </c>
      <c r="B127" t="b">
        <v>1</v>
      </c>
    </row>
    <row r="128" spans="1:2" x14ac:dyDescent="0.25">
      <c r="A128">
        <v>83</v>
      </c>
      <c r="B128" t="b">
        <v>1</v>
      </c>
    </row>
    <row r="129" spans="1:2" x14ac:dyDescent="0.25">
      <c r="A129">
        <v>79.900000000000006</v>
      </c>
      <c r="B129" t="b">
        <v>1</v>
      </c>
    </row>
    <row r="130" spans="1:2" x14ac:dyDescent="0.25">
      <c r="A130">
        <v>79.900000000000006</v>
      </c>
      <c r="B130" t="b">
        <v>1</v>
      </c>
    </row>
    <row r="131" spans="1:2" x14ac:dyDescent="0.25">
      <c r="A131">
        <v>79.5</v>
      </c>
      <c r="B131" t="b">
        <v>0</v>
      </c>
    </row>
    <row r="132" spans="1:2" x14ac:dyDescent="0.25">
      <c r="A132">
        <v>81.5</v>
      </c>
      <c r="B132" t="b">
        <v>0</v>
      </c>
    </row>
    <row r="133" spans="1:2" x14ac:dyDescent="0.25">
      <c r="A133">
        <v>81.400000000000006</v>
      </c>
      <c r="B133" t="b">
        <v>1</v>
      </c>
    </row>
    <row r="134" spans="1:2" x14ac:dyDescent="0.25">
      <c r="A134">
        <v>81.099999999999994</v>
      </c>
      <c r="B134" t="b">
        <v>1</v>
      </c>
    </row>
    <row r="135" spans="1:2" x14ac:dyDescent="0.25">
      <c r="A135">
        <v>88</v>
      </c>
      <c r="B135" t="b">
        <v>1</v>
      </c>
    </row>
    <row r="136" spans="1:2" x14ac:dyDescent="0.25">
      <c r="A136">
        <v>88</v>
      </c>
      <c r="B136" t="b">
        <v>1</v>
      </c>
    </row>
    <row r="137" spans="1:2" x14ac:dyDescent="0.25">
      <c r="A137">
        <v>84</v>
      </c>
      <c r="B137" t="b">
        <v>1</v>
      </c>
    </row>
    <row r="138" spans="1:2" x14ac:dyDescent="0.25">
      <c r="A138">
        <v>82</v>
      </c>
      <c r="B138" t="b">
        <v>1</v>
      </c>
    </row>
    <row r="139" spans="1:2" x14ac:dyDescent="0.25">
      <c r="A139">
        <v>84</v>
      </c>
      <c r="B139" t="b">
        <v>1</v>
      </c>
    </row>
    <row r="140" spans="1:2" x14ac:dyDescent="0.25">
      <c r="A140">
        <v>81</v>
      </c>
      <c r="B140" t="b">
        <v>1</v>
      </c>
    </row>
    <row r="141" spans="1:2" x14ac:dyDescent="0.25">
      <c r="A141">
        <v>79.8</v>
      </c>
      <c r="B141" t="b">
        <v>1</v>
      </c>
    </row>
    <row r="142" spans="1:2" x14ac:dyDescent="0.25">
      <c r="A142">
        <v>79.400000000000006</v>
      </c>
      <c r="B142" t="b">
        <v>1</v>
      </c>
    </row>
    <row r="143" spans="1:2" x14ac:dyDescent="0.25">
      <c r="A143">
        <v>79.3</v>
      </c>
      <c r="B143" t="b">
        <v>1</v>
      </c>
    </row>
    <row r="144" spans="1:2" x14ac:dyDescent="0.25">
      <c r="A144">
        <v>78.8</v>
      </c>
      <c r="B144" t="b">
        <v>1</v>
      </c>
    </row>
    <row r="145" spans="1:2" x14ac:dyDescent="0.25">
      <c r="A145">
        <v>78.7</v>
      </c>
      <c r="B145" t="b">
        <v>1</v>
      </c>
    </row>
    <row r="146" spans="1:2" x14ac:dyDescent="0.25">
      <c r="A146">
        <v>78.599999999999994</v>
      </c>
      <c r="B146" t="b">
        <v>1</v>
      </c>
    </row>
    <row r="147" spans="1:2" x14ac:dyDescent="0.25">
      <c r="A147">
        <v>78.099999999999994</v>
      </c>
      <c r="B147" t="b">
        <v>1</v>
      </c>
    </row>
    <row r="148" spans="1:2" x14ac:dyDescent="0.25">
      <c r="A148">
        <v>72.7</v>
      </c>
      <c r="B148" t="b">
        <v>0</v>
      </c>
    </row>
    <row r="149" spans="1:2" x14ac:dyDescent="0.25">
      <c r="A149">
        <v>72.5</v>
      </c>
      <c r="B149" t="b">
        <v>1</v>
      </c>
    </row>
    <row r="150" spans="1:2" x14ac:dyDescent="0.25">
      <c r="A150">
        <v>72.2</v>
      </c>
      <c r="B150" t="b">
        <v>1</v>
      </c>
    </row>
    <row r="151" spans="1:2" x14ac:dyDescent="0.25">
      <c r="A151">
        <v>71.900000000000006</v>
      </c>
      <c r="B151" t="b">
        <v>1</v>
      </c>
    </row>
    <row r="152" spans="1:2" x14ac:dyDescent="0.25">
      <c r="A152">
        <v>71.599999999999994</v>
      </c>
      <c r="B152" t="b">
        <v>1</v>
      </c>
    </row>
    <row r="153" spans="1:2" x14ac:dyDescent="0.25">
      <c r="A153">
        <v>71.099999999999994</v>
      </c>
      <c r="B153" t="b">
        <v>1</v>
      </c>
    </row>
    <row r="154" spans="1:2" x14ac:dyDescent="0.25">
      <c r="A154">
        <v>78</v>
      </c>
      <c r="B154" t="b">
        <v>1</v>
      </c>
    </row>
    <row r="155" spans="1:2" x14ac:dyDescent="0.25">
      <c r="A155">
        <v>73</v>
      </c>
      <c r="B155" t="b">
        <v>1</v>
      </c>
    </row>
    <row r="156" spans="1:2" x14ac:dyDescent="0.25">
      <c r="A156">
        <v>73</v>
      </c>
      <c r="B156" t="b">
        <v>1</v>
      </c>
    </row>
    <row r="157" spans="1:2" x14ac:dyDescent="0.25">
      <c r="A157">
        <v>69.2</v>
      </c>
      <c r="B157" t="b">
        <v>1</v>
      </c>
    </row>
    <row r="158" spans="1:2" x14ac:dyDescent="0.25">
      <c r="A158">
        <v>68.400000000000006</v>
      </c>
      <c r="B158" t="b">
        <v>1</v>
      </c>
    </row>
    <row r="159" spans="1:2" x14ac:dyDescent="0.25">
      <c r="A159">
        <v>68.400000000000006</v>
      </c>
      <c r="B159" t="b">
        <v>1</v>
      </c>
    </row>
    <row r="160" spans="1:2" x14ac:dyDescent="0.25">
      <c r="A160">
        <v>67.8</v>
      </c>
      <c r="B160" t="b">
        <v>1</v>
      </c>
    </row>
    <row r="161" spans="1:2" x14ac:dyDescent="0.25">
      <c r="A161">
        <v>67.8</v>
      </c>
      <c r="B161" t="b">
        <v>1</v>
      </c>
    </row>
    <row r="162" spans="1:2" x14ac:dyDescent="0.25">
      <c r="A162">
        <v>67.5</v>
      </c>
      <c r="B162" t="b">
        <v>0</v>
      </c>
    </row>
    <row r="163" spans="1:2" x14ac:dyDescent="0.25">
      <c r="A163">
        <v>66.599999999999994</v>
      </c>
      <c r="B163" t="b">
        <v>0</v>
      </c>
    </row>
    <row r="164" spans="1:2" x14ac:dyDescent="0.25">
      <c r="A164">
        <v>76.099999999999994</v>
      </c>
      <c r="B164" t="b">
        <v>0</v>
      </c>
    </row>
    <row r="165" spans="1:2" x14ac:dyDescent="0.25">
      <c r="A165">
        <v>75.400000000000006</v>
      </c>
      <c r="B165" t="b">
        <v>0</v>
      </c>
    </row>
    <row r="166" spans="1:2" x14ac:dyDescent="0.25">
      <c r="A166">
        <v>74.8</v>
      </c>
      <c r="B166" t="b">
        <v>0</v>
      </c>
    </row>
    <row r="167" spans="1:2" x14ac:dyDescent="0.25">
      <c r="A167">
        <v>74.900000000000006</v>
      </c>
      <c r="B167" t="b">
        <v>0</v>
      </c>
    </row>
    <row r="168" spans="1:2" x14ac:dyDescent="0.25">
      <c r="A168">
        <v>75</v>
      </c>
      <c r="B168" t="b">
        <v>0</v>
      </c>
    </row>
    <row r="169" spans="1:2" x14ac:dyDescent="0.25">
      <c r="A169">
        <v>75</v>
      </c>
      <c r="B169" t="b">
        <v>0</v>
      </c>
    </row>
    <row r="170" spans="1:2" x14ac:dyDescent="0.25">
      <c r="A170">
        <v>74.599999999999994</v>
      </c>
      <c r="B170" t="b">
        <v>0</v>
      </c>
    </row>
    <row r="171" spans="1:2" x14ac:dyDescent="0.25">
      <c r="A171">
        <v>74.5</v>
      </c>
      <c r="B171" t="b">
        <v>0</v>
      </c>
    </row>
    <row r="172" spans="1:2" x14ac:dyDescent="0.25">
      <c r="A172">
        <v>74.400000000000006</v>
      </c>
      <c r="B172" t="b">
        <v>0</v>
      </c>
    </row>
    <row r="173" spans="1:2" x14ac:dyDescent="0.25">
      <c r="A173">
        <v>74.2</v>
      </c>
      <c r="B173" t="b">
        <v>0</v>
      </c>
    </row>
    <row r="174" spans="1:2" x14ac:dyDescent="0.25">
      <c r="A174">
        <v>74.099999999999994</v>
      </c>
      <c r="B174" t="b">
        <v>0</v>
      </c>
    </row>
    <row r="175" spans="1:2" x14ac:dyDescent="0.25">
      <c r="A175">
        <v>73.8</v>
      </c>
      <c r="B175" t="b">
        <v>0</v>
      </c>
    </row>
    <row r="176" spans="1:2" x14ac:dyDescent="0.25">
      <c r="A176">
        <v>73.2</v>
      </c>
      <c r="B176" t="b">
        <v>0</v>
      </c>
    </row>
    <row r="177" spans="1:2" x14ac:dyDescent="0.25">
      <c r="A177">
        <v>73.099999999999994</v>
      </c>
      <c r="B177" t="b">
        <v>0</v>
      </c>
    </row>
    <row r="178" spans="1:2" x14ac:dyDescent="0.25">
      <c r="A178">
        <v>72.900000000000006</v>
      </c>
      <c r="B178" t="b">
        <v>0</v>
      </c>
    </row>
    <row r="179" spans="1:2" x14ac:dyDescent="0.25">
      <c r="A179">
        <v>72.599999999999994</v>
      </c>
      <c r="B179" t="b">
        <v>0</v>
      </c>
    </row>
    <row r="180" spans="1:2" x14ac:dyDescent="0.25">
      <c r="A180">
        <v>76.900000000000006</v>
      </c>
      <c r="B180" t="b">
        <v>0</v>
      </c>
    </row>
    <row r="181" spans="1:2" x14ac:dyDescent="0.25">
      <c r="A181">
        <v>76.8</v>
      </c>
      <c r="B181" t="b">
        <v>0</v>
      </c>
    </row>
    <row r="182" spans="1:2" x14ac:dyDescent="0.25">
      <c r="A182">
        <v>76.7</v>
      </c>
      <c r="B182" t="b">
        <v>0</v>
      </c>
    </row>
    <row r="183" spans="1:2" x14ac:dyDescent="0.25">
      <c r="A183">
        <v>76.5</v>
      </c>
      <c r="B183" t="b">
        <v>0</v>
      </c>
    </row>
    <row r="184" spans="1:2" x14ac:dyDescent="0.25">
      <c r="A184">
        <v>76.099999999999994</v>
      </c>
      <c r="B184" t="b">
        <v>0</v>
      </c>
    </row>
    <row r="185" spans="1:2" x14ac:dyDescent="0.25">
      <c r="A185">
        <v>76.099999999999994</v>
      </c>
      <c r="B185" t="b">
        <v>0</v>
      </c>
    </row>
    <row r="186" spans="1:2" x14ac:dyDescent="0.25">
      <c r="A186">
        <v>76</v>
      </c>
      <c r="B186" t="b">
        <v>0</v>
      </c>
    </row>
    <row r="187" spans="1:2" x14ac:dyDescent="0.25">
      <c r="A187">
        <v>75.8</v>
      </c>
      <c r="B187" t="b">
        <v>0</v>
      </c>
    </row>
    <row r="188" spans="1:2" x14ac:dyDescent="0.25">
      <c r="A188">
        <v>75.599999999999994</v>
      </c>
      <c r="B188" t="b">
        <v>0</v>
      </c>
    </row>
    <row r="189" spans="1:2" x14ac:dyDescent="0.25">
      <c r="A189">
        <v>75.5</v>
      </c>
      <c r="B189" t="b">
        <v>0</v>
      </c>
    </row>
    <row r="190" spans="1:2" x14ac:dyDescent="0.25">
      <c r="A190">
        <v>75.3</v>
      </c>
      <c r="B190" t="b">
        <v>0</v>
      </c>
    </row>
    <row r="191" spans="1:2" x14ac:dyDescent="0.25">
      <c r="A191">
        <v>75.2</v>
      </c>
      <c r="B191" t="b">
        <v>0</v>
      </c>
    </row>
    <row r="192" spans="1:2" x14ac:dyDescent="0.25">
      <c r="A192">
        <v>75</v>
      </c>
      <c r="B192" t="b">
        <v>0</v>
      </c>
    </row>
    <row r="193" spans="1:2" x14ac:dyDescent="0.25">
      <c r="A193">
        <v>74.900000000000006</v>
      </c>
      <c r="B193" t="b">
        <v>0</v>
      </c>
    </row>
    <row r="194" spans="1:2" x14ac:dyDescent="0.25">
      <c r="A194">
        <v>74.7</v>
      </c>
      <c r="B194" t="b">
        <v>0</v>
      </c>
    </row>
    <row r="195" spans="1:2" x14ac:dyDescent="0.25">
      <c r="A195">
        <v>74.5</v>
      </c>
      <c r="B195" t="b">
        <v>0</v>
      </c>
    </row>
    <row r="196" spans="1:2" x14ac:dyDescent="0.25">
      <c r="A196">
        <v>71.8</v>
      </c>
      <c r="B196" t="b">
        <v>0</v>
      </c>
    </row>
    <row r="197" spans="1:2" x14ac:dyDescent="0.25">
      <c r="A197">
        <v>71.400000000000006</v>
      </c>
      <c r="B197" t="b">
        <v>1</v>
      </c>
    </row>
    <row r="198" spans="1:2" x14ac:dyDescent="0.25">
      <c r="A198">
        <v>71</v>
      </c>
      <c r="B198" t="b">
        <v>1</v>
      </c>
    </row>
    <row r="199" spans="1:2" x14ac:dyDescent="0.25">
      <c r="A199">
        <v>77</v>
      </c>
      <c r="B199" t="b">
        <v>1</v>
      </c>
    </row>
    <row r="200" spans="1:2" x14ac:dyDescent="0.25">
      <c r="A200">
        <v>73</v>
      </c>
      <c r="B200" t="b">
        <v>1</v>
      </c>
    </row>
    <row r="201" spans="1:2" x14ac:dyDescent="0.25">
      <c r="A201">
        <v>69.900000000000006</v>
      </c>
      <c r="B201" t="b">
        <v>1</v>
      </c>
    </row>
    <row r="202" spans="1:2" x14ac:dyDescent="0.25">
      <c r="A202">
        <v>69.5</v>
      </c>
      <c r="B202" t="b">
        <v>1</v>
      </c>
    </row>
    <row r="203" spans="1:2" x14ac:dyDescent="0.25">
      <c r="A203">
        <v>69.099999999999994</v>
      </c>
      <c r="B203" t="b">
        <v>1</v>
      </c>
    </row>
    <row r="204" spans="1:2" x14ac:dyDescent="0.25">
      <c r="A204">
        <v>68.599999999999994</v>
      </c>
      <c r="B204" t="b">
        <v>1</v>
      </c>
    </row>
    <row r="205" spans="1:2" x14ac:dyDescent="0.25">
      <c r="A205">
        <v>68.2</v>
      </c>
      <c r="B205" t="b">
        <v>1</v>
      </c>
    </row>
    <row r="206" spans="1:2" x14ac:dyDescent="0.25">
      <c r="A206">
        <v>67.8</v>
      </c>
      <c r="B206" t="b">
        <v>1</v>
      </c>
    </row>
    <row r="207" spans="1:2" x14ac:dyDescent="0.25">
      <c r="A207">
        <v>67.3</v>
      </c>
      <c r="B207" t="b">
        <v>1</v>
      </c>
    </row>
    <row r="208" spans="1:2" x14ac:dyDescent="0.25">
      <c r="A208">
        <v>66.8</v>
      </c>
      <c r="B208" t="b">
        <v>1</v>
      </c>
    </row>
    <row r="209" spans="1:2" x14ac:dyDescent="0.25">
      <c r="A209">
        <v>66.3</v>
      </c>
      <c r="B209" t="b">
        <v>0</v>
      </c>
    </row>
    <row r="210" spans="1:2" x14ac:dyDescent="0.25">
      <c r="A210">
        <v>65.8</v>
      </c>
      <c r="B210" t="b">
        <v>0</v>
      </c>
    </row>
    <row r="211" spans="1:2" x14ac:dyDescent="0.25">
      <c r="A211">
        <v>65.3</v>
      </c>
      <c r="B211" t="b">
        <v>0</v>
      </c>
    </row>
    <row r="212" spans="1:2" x14ac:dyDescent="0.25">
      <c r="A212">
        <v>75.5</v>
      </c>
      <c r="B212" t="b">
        <v>0</v>
      </c>
    </row>
    <row r="213" spans="1:2" x14ac:dyDescent="0.25">
      <c r="A213">
        <v>75.400000000000006</v>
      </c>
      <c r="B213" t="b">
        <v>0</v>
      </c>
    </row>
    <row r="214" spans="1:2" x14ac:dyDescent="0.25">
      <c r="A214">
        <v>75.2</v>
      </c>
      <c r="B214" t="b">
        <v>0</v>
      </c>
    </row>
    <row r="215" spans="1:2" x14ac:dyDescent="0.25">
      <c r="A215">
        <v>75.099999999999994</v>
      </c>
      <c r="B215" t="b">
        <v>0</v>
      </c>
    </row>
    <row r="216" spans="1:2" x14ac:dyDescent="0.25">
      <c r="A216">
        <v>74.900000000000006</v>
      </c>
      <c r="B216" t="b">
        <v>0</v>
      </c>
    </row>
    <row r="217" spans="1:2" x14ac:dyDescent="0.25">
      <c r="A217">
        <v>74.7</v>
      </c>
      <c r="B217" t="b">
        <v>0</v>
      </c>
    </row>
    <row r="218" spans="1:2" x14ac:dyDescent="0.25">
      <c r="A218">
        <v>74.599999999999994</v>
      </c>
      <c r="B218" t="b">
        <v>0</v>
      </c>
    </row>
    <row r="219" spans="1:2" x14ac:dyDescent="0.25">
      <c r="A219">
        <v>74.400000000000006</v>
      </c>
      <c r="B219" t="b">
        <v>0</v>
      </c>
    </row>
    <row r="220" spans="1:2" x14ac:dyDescent="0.25">
      <c r="A220">
        <v>74.2</v>
      </c>
      <c r="B220" t="b">
        <v>0</v>
      </c>
    </row>
    <row r="221" spans="1:2" x14ac:dyDescent="0.25">
      <c r="A221">
        <v>74.099999999999994</v>
      </c>
      <c r="B221" t="b">
        <v>0</v>
      </c>
    </row>
    <row r="222" spans="1:2" x14ac:dyDescent="0.25">
      <c r="A222">
        <v>73.900000000000006</v>
      </c>
      <c r="B222" t="b">
        <v>0</v>
      </c>
    </row>
    <row r="223" spans="1:2" x14ac:dyDescent="0.25">
      <c r="A223">
        <v>73.8</v>
      </c>
      <c r="B223" t="b">
        <v>0</v>
      </c>
    </row>
    <row r="224" spans="1:2" x14ac:dyDescent="0.25">
      <c r="A224">
        <v>73.7</v>
      </c>
      <c r="B224" t="b">
        <v>0</v>
      </c>
    </row>
    <row r="225" spans="1:2" x14ac:dyDescent="0.25">
      <c r="A225">
        <v>73.5</v>
      </c>
      <c r="B225" t="b">
        <v>0</v>
      </c>
    </row>
    <row r="226" spans="1:2" x14ac:dyDescent="0.25">
      <c r="A226">
        <v>73.400000000000006</v>
      </c>
      <c r="B226" t="b">
        <v>0</v>
      </c>
    </row>
    <row r="227" spans="1:2" x14ac:dyDescent="0.25">
      <c r="A227">
        <v>73.3</v>
      </c>
      <c r="B227" t="b">
        <v>0</v>
      </c>
    </row>
    <row r="228" spans="1:2" x14ac:dyDescent="0.25">
      <c r="A228">
        <v>72.3</v>
      </c>
      <c r="B228" t="b">
        <v>0</v>
      </c>
    </row>
    <row r="229" spans="1:2" x14ac:dyDescent="0.25">
      <c r="A229">
        <v>72</v>
      </c>
      <c r="B229" t="b">
        <v>1</v>
      </c>
    </row>
    <row r="230" spans="1:2" x14ac:dyDescent="0.25">
      <c r="A230">
        <v>71.7</v>
      </c>
      <c r="B230" t="b">
        <v>1</v>
      </c>
    </row>
    <row r="231" spans="1:2" x14ac:dyDescent="0.25">
      <c r="A231">
        <v>71.900000000000006</v>
      </c>
      <c r="B231" t="b">
        <v>1</v>
      </c>
    </row>
    <row r="232" spans="1:2" x14ac:dyDescent="0.25">
      <c r="A232">
        <v>72</v>
      </c>
      <c r="B232" t="b">
        <v>1</v>
      </c>
    </row>
    <row r="233" spans="1:2" x14ac:dyDescent="0.25">
      <c r="A233">
        <v>73</v>
      </c>
      <c r="B233" t="b">
        <v>1</v>
      </c>
    </row>
    <row r="234" spans="1:2" x14ac:dyDescent="0.25">
      <c r="A234">
        <v>70</v>
      </c>
      <c r="B234" t="b">
        <v>1</v>
      </c>
    </row>
    <row r="235" spans="1:2" x14ac:dyDescent="0.25">
      <c r="A235">
        <v>70</v>
      </c>
      <c r="B235" t="b">
        <v>1</v>
      </c>
    </row>
    <row r="236" spans="1:2" x14ac:dyDescent="0.25">
      <c r="A236">
        <v>69.8</v>
      </c>
      <c r="B236" t="b">
        <v>1</v>
      </c>
    </row>
    <row r="237" spans="1:2" x14ac:dyDescent="0.25">
      <c r="A237">
        <v>68.900000000000006</v>
      </c>
      <c r="B237" t="b">
        <v>1</v>
      </c>
    </row>
    <row r="238" spans="1:2" x14ac:dyDescent="0.25">
      <c r="A238">
        <v>68.099999999999994</v>
      </c>
      <c r="B238" t="b">
        <v>1</v>
      </c>
    </row>
    <row r="239" spans="1:2" x14ac:dyDescent="0.25">
      <c r="A239">
        <v>68.2</v>
      </c>
      <c r="B239" t="b">
        <v>1</v>
      </c>
    </row>
    <row r="240" spans="1:2" x14ac:dyDescent="0.25">
      <c r="A240">
        <v>67.7</v>
      </c>
      <c r="B240" t="b">
        <v>1</v>
      </c>
    </row>
    <row r="241" spans="1:2" x14ac:dyDescent="0.25">
      <c r="A241">
        <v>67.2</v>
      </c>
      <c r="B241" t="b">
        <v>1</v>
      </c>
    </row>
    <row r="242" spans="1:2" x14ac:dyDescent="0.25">
      <c r="A242">
        <v>67.7</v>
      </c>
      <c r="B242" t="b">
        <v>1</v>
      </c>
    </row>
    <row r="243" spans="1:2" x14ac:dyDescent="0.25">
      <c r="A243">
        <v>68</v>
      </c>
      <c r="B243" t="b">
        <v>1</v>
      </c>
    </row>
    <row r="244" spans="1:2" x14ac:dyDescent="0.25">
      <c r="A244">
        <v>81.099999999999994</v>
      </c>
      <c r="B244" t="b">
        <v>0</v>
      </c>
    </row>
    <row r="245" spans="1:2" x14ac:dyDescent="0.25">
      <c r="A245">
        <v>89</v>
      </c>
      <c r="B245" t="b">
        <v>1</v>
      </c>
    </row>
    <row r="246" spans="1:2" x14ac:dyDescent="0.25">
      <c r="A246">
        <v>87</v>
      </c>
      <c r="B246" t="b">
        <v>1</v>
      </c>
    </row>
    <row r="247" spans="1:2" x14ac:dyDescent="0.25">
      <c r="A247">
        <v>83</v>
      </c>
      <c r="B247" t="b">
        <v>1</v>
      </c>
    </row>
    <row r="248" spans="1:2" x14ac:dyDescent="0.25">
      <c r="A248">
        <v>83</v>
      </c>
      <c r="B248" t="b">
        <v>1</v>
      </c>
    </row>
    <row r="249" spans="1:2" x14ac:dyDescent="0.25">
      <c r="A249">
        <v>80</v>
      </c>
      <c r="B249" t="b">
        <v>1</v>
      </c>
    </row>
    <row r="250" spans="1:2" x14ac:dyDescent="0.25">
      <c r="A250">
        <v>79.8</v>
      </c>
      <c r="B250" t="b">
        <v>1</v>
      </c>
    </row>
    <row r="251" spans="1:2" x14ac:dyDescent="0.25">
      <c r="A251">
        <v>79.5</v>
      </c>
      <c r="B251" t="b">
        <v>1</v>
      </c>
    </row>
    <row r="252" spans="1:2" x14ac:dyDescent="0.25">
      <c r="A252">
        <v>79.5</v>
      </c>
      <c r="B252" t="b">
        <v>1</v>
      </c>
    </row>
    <row r="253" spans="1:2" x14ac:dyDescent="0.25">
      <c r="A253">
        <v>79.400000000000006</v>
      </c>
      <c r="B253" t="b">
        <v>1</v>
      </c>
    </row>
    <row r="254" spans="1:2" x14ac:dyDescent="0.25">
      <c r="A254">
        <v>78.900000000000006</v>
      </c>
      <c r="B254" t="b">
        <v>1</v>
      </c>
    </row>
    <row r="255" spans="1:2" x14ac:dyDescent="0.25">
      <c r="A255">
        <v>78.8</v>
      </c>
      <c r="B255" t="b">
        <v>1</v>
      </c>
    </row>
    <row r="256" spans="1:2" x14ac:dyDescent="0.25">
      <c r="A256">
        <v>78.3</v>
      </c>
      <c r="B256" t="b">
        <v>1</v>
      </c>
    </row>
    <row r="257" spans="1:2" x14ac:dyDescent="0.25">
      <c r="A257">
        <v>78</v>
      </c>
      <c r="B257" t="b">
        <v>1</v>
      </c>
    </row>
    <row r="258" spans="1:2" x14ac:dyDescent="0.25">
      <c r="A258">
        <v>78</v>
      </c>
      <c r="B258" t="b">
        <v>1</v>
      </c>
    </row>
    <row r="259" spans="1:2" x14ac:dyDescent="0.25">
      <c r="A259">
        <v>77.599999999999994</v>
      </c>
      <c r="B259" t="b">
        <v>1</v>
      </c>
    </row>
    <row r="260" spans="1:2" x14ac:dyDescent="0.25">
      <c r="A260">
        <v>71</v>
      </c>
      <c r="B260" t="b">
        <v>0</v>
      </c>
    </row>
    <row r="261" spans="1:2" x14ac:dyDescent="0.25">
      <c r="A261">
        <v>70</v>
      </c>
      <c r="B261" t="b">
        <v>1</v>
      </c>
    </row>
    <row r="262" spans="1:2" x14ac:dyDescent="0.25">
      <c r="A262">
        <v>69.8</v>
      </c>
      <c r="B262" t="b">
        <v>1</v>
      </c>
    </row>
    <row r="263" spans="1:2" x14ac:dyDescent="0.25">
      <c r="A263">
        <v>69.400000000000006</v>
      </c>
      <c r="B263" t="b">
        <v>1</v>
      </c>
    </row>
    <row r="264" spans="1:2" x14ac:dyDescent="0.25">
      <c r="A264">
        <v>69.400000000000006</v>
      </c>
      <c r="B264" t="b">
        <v>1</v>
      </c>
    </row>
    <row r="265" spans="1:2" x14ac:dyDescent="0.25">
      <c r="A265">
        <v>69.5</v>
      </c>
      <c r="B265" t="b">
        <v>1</v>
      </c>
    </row>
    <row r="266" spans="1:2" x14ac:dyDescent="0.25">
      <c r="A266">
        <v>69.5</v>
      </c>
      <c r="B266" t="b">
        <v>1</v>
      </c>
    </row>
    <row r="267" spans="1:2" x14ac:dyDescent="0.25">
      <c r="A267">
        <v>69.599999999999994</v>
      </c>
      <c r="B267" t="b">
        <v>1</v>
      </c>
    </row>
    <row r="268" spans="1:2" x14ac:dyDescent="0.25">
      <c r="A268">
        <v>69.599999999999994</v>
      </c>
      <c r="B268" t="b">
        <v>1</v>
      </c>
    </row>
    <row r="269" spans="1:2" x14ac:dyDescent="0.25">
      <c r="A269">
        <v>69.400000000000006</v>
      </c>
      <c r="B269" t="b">
        <v>1</v>
      </c>
    </row>
    <row r="270" spans="1:2" x14ac:dyDescent="0.25">
      <c r="A270">
        <v>69</v>
      </c>
      <c r="B270" t="b">
        <v>1</v>
      </c>
    </row>
    <row r="271" spans="1:2" x14ac:dyDescent="0.25">
      <c r="A271">
        <v>68.7</v>
      </c>
      <c r="B271" t="b">
        <v>1</v>
      </c>
    </row>
    <row r="272" spans="1:2" x14ac:dyDescent="0.25">
      <c r="A272">
        <v>68.400000000000006</v>
      </c>
      <c r="B272" t="b">
        <v>1</v>
      </c>
    </row>
    <row r="273" spans="1:2" x14ac:dyDescent="0.25">
      <c r="A273">
        <v>68.5</v>
      </c>
      <c r="B273" t="b">
        <v>1</v>
      </c>
    </row>
    <row r="274" spans="1:2" x14ac:dyDescent="0.25">
      <c r="A274">
        <v>68.2</v>
      </c>
      <c r="B274" t="b">
        <v>1</v>
      </c>
    </row>
    <row r="275" spans="1:2" x14ac:dyDescent="0.25">
      <c r="A275">
        <v>68.3</v>
      </c>
      <c r="B275" t="b">
        <v>1</v>
      </c>
    </row>
    <row r="276" spans="1:2" x14ac:dyDescent="0.25">
      <c r="A276">
        <v>60</v>
      </c>
      <c r="B276" t="b">
        <v>0</v>
      </c>
    </row>
    <row r="277" spans="1:2" x14ac:dyDescent="0.25">
      <c r="A277">
        <v>59.7</v>
      </c>
      <c r="B277" t="b">
        <v>1</v>
      </c>
    </row>
    <row r="278" spans="1:2" x14ac:dyDescent="0.25">
      <c r="A278">
        <v>59.5</v>
      </c>
      <c r="B278" t="b">
        <v>1</v>
      </c>
    </row>
    <row r="279" spans="1:2" x14ac:dyDescent="0.25">
      <c r="A279">
        <v>59.3</v>
      </c>
      <c r="B279" t="b">
        <v>1</v>
      </c>
    </row>
    <row r="280" spans="1:2" x14ac:dyDescent="0.25">
      <c r="A280">
        <v>59.1</v>
      </c>
      <c r="B280" t="b">
        <v>1</v>
      </c>
    </row>
    <row r="281" spans="1:2" x14ac:dyDescent="0.25">
      <c r="A281">
        <v>58.7</v>
      </c>
      <c r="B281" t="b">
        <v>1</v>
      </c>
    </row>
    <row r="282" spans="1:2" x14ac:dyDescent="0.25">
      <c r="A282">
        <v>58.4</v>
      </c>
      <c r="B282" t="b">
        <v>1</v>
      </c>
    </row>
    <row r="283" spans="1:2" x14ac:dyDescent="0.25">
      <c r="A283">
        <v>57.6</v>
      </c>
      <c r="B283" t="b">
        <v>1</v>
      </c>
    </row>
    <row r="284" spans="1:2" x14ac:dyDescent="0.25">
      <c r="A284">
        <v>57.1</v>
      </c>
      <c r="B284" t="b">
        <v>1</v>
      </c>
    </row>
    <row r="285" spans="1:2" x14ac:dyDescent="0.25">
      <c r="A285">
        <v>56.8</v>
      </c>
      <c r="B285" t="b">
        <v>1</v>
      </c>
    </row>
    <row r="286" spans="1:2" x14ac:dyDescent="0.25">
      <c r="A286">
        <v>56.5</v>
      </c>
      <c r="B286" t="b">
        <v>1</v>
      </c>
    </row>
    <row r="287" spans="1:2" x14ac:dyDescent="0.25">
      <c r="A287">
        <v>56.1</v>
      </c>
      <c r="B287" t="b">
        <v>1</v>
      </c>
    </row>
    <row r="288" spans="1:2" x14ac:dyDescent="0.25">
      <c r="A288">
        <v>55.8</v>
      </c>
      <c r="B288" t="b">
        <v>1</v>
      </c>
    </row>
    <row r="289" spans="1:2" x14ac:dyDescent="0.25">
      <c r="A289">
        <v>55.6</v>
      </c>
      <c r="B289" t="b">
        <v>1</v>
      </c>
    </row>
    <row r="290" spans="1:2" x14ac:dyDescent="0.25">
      <c r="A290">
        <v>55.5</v>
      </c>
      <c r="B290" t="b">
        <v>0</v>
      </c>
    </row>
    <row r="291" spans="1:2" x14ac:dyDescent="0.25">
      <c r="A291">
        <v>55.4</v>
      </c>
      <c r="B291" t="b">
        <v>0</v>
      </c>
    </row>
    <row r="292" spans="1:2" x14ac:dyDescent="0.25">
      <c r="A292">
        <v>69.8</v>
      </c>
      <c r="B292" t="b">
        <v>0</v>
      </c>
    </row>
    <row r="293" spans="1:2" x14ac:dyDescent="0.25">
      <c r="A293">
        <v>69.400000000000006</v>
      </c>
      <c r="B293" t="b">
        <v>1</v>
      </c>
    </row>
    <row r="294" spans="1:2" x14ac:dyDescent="0.25">
      <c r="A294">
        <v>69.099999999999994</v>
      </c>
      <c r="B294" t="b">
        <v>1</v>
      </c>
    </row>
    <row r="295" spans="1:2" x14ac:dyDescent="0.25">
      <c r="A295">
        <v>68.7</v>
      </c>
      <c r="B295" t="b">
        <v>1</v>
      </c>
    </row>
    <row r="296" spans="1:2" x14ac:dyDescent="0.25">
      <c r="A296">
        <v>68.3</v>
      </c>
      <c r="B296" t="b">
        <v>1</v>
      </c>
    </row>
    <row r="297" spans="1:2" x14ac:dyDescent="0.25">
      <c r="A297">
        <v>67.900000000000006</v>
      </c>
      <c r="B297" t="b">
        <v>1</v>
      </c>
    </row>
    <row r="298" spans="1:2" x14ac:dyDescent="0.25">
      <c r="A298">
        <v>67.400000000000006</v>
      </c>
      <c r="B298" t="b">
        <v>1</v>
      </c>
    </row>
    <row r="299" spans="1:2" x14ac:dyDescent="0.25">
      <c r="A299">
        <v>67</v>
      </c>
      <c r="B299" t="b">
        <v>1</v>
      </c>
    </row>
    <row r="300" spans="1:2" x14ac:dyDescent="0.25">
      <c r="A300">
        <v>66.5</v>
      </c>
      <c r="B300" t="b">
        <v>1</v>
      </c>
    </row>
    <row r="301" spans="1:2" x14ac:dyDescent="0.25">
      <c r="A301">
        <v>65.8</v>
      </c>
      <c r="B301" t="b">
        <v>1</v>
      </c>
    </row>
    <row r="302" spans="1:2" x14ac:dyDescent="0.25">
      <c r="A302">
        <v>65</v>
      </c>
      <c r="B302" t="b">
        <v>1</v>
      </c>
    </row>
    <row r="303" spans="1:2" x14ac:dyDescent="0.25">
      <c r="A303">
        <v>64.2</v>
      </c>
      <c r="B303" t="b">
        <v>1</v>
      </c>
    </row>
    <row r="304" spans="1:2" x14ac:dyDescent="0.25">
      <c r="A304">
        <v>63.3</v>
      </c>
      <c r="B304" t="b">
        <v>1</v>
      </c>
    </row>
    <row r="305" spans="1:2" x14ac:dyDescent="0.25">
      <c r="A305">
        <v>62.5</v>
      </c>
      <c r="B305" t="b">
        <v>1</v>
      </c>
    </row>
    <row r="306" spans="1:2" x14ac:dyDescent="0.25">
      <c r="A306">
        <v>61.7</v>
      </c>
      <c r="B306" t="b">
        <v>1</v>
      </c>
    </row>
    <row r="307" spans="1:2" x14ac:dyDescent="0.25">
      <c r="A307">
        <v>62</v>
      </c>
      <c r="B307" t="b">
        <v>1</v>
      </c>
    </row>
    <row r="308" spans="1:2" x14ac:dyDescent="0.25">
      <c r="A308">
        <v>77</v>
      </c>
      <c r="B308" t="b">
        <v>0</v>
      </c>
    </row>
    <row r="309" spans="1:2" x14ac:dyDescent="0.25">
      <c r="A309">
        <v>74</v>
      </c>
      <c r="B309" t="b">
        <v>0</v>
      </c>
    </row>
    <row r="310" spans="1:2" x14ac:dyDescent="0.25">
      <c r="A310">
        <v>71</v>
      </c>
      <c r="B310" t="b">
        <v>0</v>
      </c>
    </row>
    <row r="311" spans="1:2" x14ac:dyDescent="0.25">
      <c r="A311">
        <v>69.8</v>
      </c>
      <c r="B311" t="b">
        <v>0</v>
      </c>
    </row>
    <row r="312" spans="1:2" x14ac:dyDescent="0.25">
      <c r="A312">
        <v>69.3</v>
      </c>
      <c r="B312" t="b">
        <v>0</v>
      </c>
    </row>
    <row r="313" spans="1:2" x14ac:dyDescent="0.25">
      <c r="A313">
        <v>68.7</v>
      </c>
      <c r="B313" t="b">
        <v>0</v>
      </c>
    </row>
    <row r="314" spans="1:2" x14ac:dyDescent="0.25">
      <c r="A314">
        <v>68</v>
      </c>
      <c r="B314" t="b">
        <v>0</v>
      </c>
    </row>
    <row r="315" spans="1:2" x14ac:dyDescent="0.25">
      <c r="A315">
        <v>67.400000000000006</v>
      </c>
      <c r="B315" t="b">
        <v>0</v>
      </c>
    </row>
    <row r="316" spans="1:2" x14ac:dyDescent="0.25">
      <c r="A316">
        <v>66.8</v>
      </c>
      <c r="B316" t="b">
        <v>0</v>
      </c>
    </row>
    <row r="317" spans="1:2" x14ac:dyDescent="0.25">
      <c r="A317">
        <v>66.2</v>
      </c>
      <c r="B317" t="b">
        <v>0</v>
      </c>
    </row>
    <row r="318" spans="1:2" x14ac:dyDescent="0.25">
      <c r="A318">
        <v>65.7</v>
      </c>
      <c r="B318" t="b">
        <v>0</v>
      </c>
    </row>
    <row r="319" spans="1:2" x14ac:dyDescent="0.25">
      <c r="A319">
        <v>65.099999999999994</v>
      </c>
      <c r="B319" t="b">
        <v>0</v>
      </c>
    </row>
    <row r="320" spans="1:2" x14ac:dyDescent="0.25">
      <c r="A320">
        <v>64.5</v>
      </c>
      <c r="B320" t="b">
        <v>0</v>
      </c>
    </row>
    <row r="321" spans="1:2" x14ac:dyDescent="0.25">
      <c r="A321">
        <v>63.9</v>
      </c>
      <c r="B321" t="b">
        <v>0</v>
      </c>
    </row>
    <row r="322" spans="1:2" x14ac:dyDescent="0.25">
      <c r="A322">
        <v>63.3</v>
      </c>
      <c r="B322" t="b">
        <v>0</v>
      </c>
    </row>
    <row r="323" spans="1:2" x14ac:dyDescent="0.25">
      <c r="A323">
        <v>62.6</v>
      </c>
      <c r="B323" t="b">
        <v>0</v>
      </c>
    </row>
    <row r="324" spans="1:2" x14ac:dyDescent="0.25">
      <c r="A324">
        <v>77.400000000000006</v>
      </c>
      <c r="B324" t="b">
        <v>0</v>
      </c>
    </row>
    <row r="325" spans="1:2" x14ac:dyDescent="0.25">
      <c r="A325">
        <v>77.2</v>
      </c>
      <c r="B325" t="b">
        <v>1</v>
      </c>
    </row>
    <row r="326" spans="1:2" x14ac:dyDescent="0.25">
      <c r="A326">
        <v>77</v>
      </c>
      <c r="B326" t="b">
        <v>1</v>
      </c>
    </row>
    <row r="327" spans="1:2" x14ac:dyDescent="0.25">
      <c r="A327">
        <v>76.8</v>
      </c>
      <c r="B327" t="b">
        <v>1</v>
      </c>
    </row>
    <row r="328" spans="1:2" x14ac:dyDescent="0.25">
      <c r="A328">
        <v>76.900000000000006</v>
      </c>
      <c r="B328" t="b">
        <v>1</v>
      </c>
    </row>
    <row r="329" spans="1:2" x14ac:dyDescent="0.25">
      <c r="A329">
        <v>76.400000000000006</v>
      </c>
      <c r="B329" t="b">
        <v>1</v>
      </c>
    </row>
    <row r="330" spans="1:2" x14ac:dyDescent="0.25">
      <c r="A330">
        <v>76.099999999999994</v>
      </c>
      <c r="B330" t="b">
        <v>1</v>
      </c>
    </row>
    <row r="331" spans="1:2" x14ac:dyDescent="0.25">
      <c r="A331">
        <v>76</v>
      </c>
      <c r="B331" t="b">
        <v>1</v>
      </c>
    </row>
    <row r="332" spans="1:2" x14ac:dyDescent="0.25">
      <c r="A332">
        <v>75.400000000000006</v>
      </c>
      <c r="B332" t="b">
        <v>1</v>
      </c>
    </row>
    <row r="333" spans="1:2" x14ac:dyDescent="0.25">
      <c r="A333">
        <v>75.7</v>
      </c>
      <c r="B333" t="b">
        <v>1</v>
      </c>
    </row>
    <row r="334" spans="1:2" x14ac:dyDescent="0.25">
      <c r="A334">
        <v>75</v>
      </c>
      <c r="B334" t="b">
        <v>1</v>
      </c>
    </row>
    <row r="335" spans="1:2" x14ac:dyDescent="0.25">
      <c r="A335">
        <v>75.5</v>
      </c>
      <c r="B335" t="b">
        <v>1</v>
      </c>
    </row>
    <row r="336" spans="1:2" x14ac:dyDescent="0.25">
      <c r="A336">
        <v>75.2</v>
      </c>
      <c r="B336" t="b">
        <v>0</v>
      </c>
    </row>
    <row r="337" spans="1:2" x14ac:dyDescent="0.25">
      <c r="A337">
        <v>75.400000000000006</v>
      </c>
      <c r="B337" t="b">
        <v>0</v>
      </c>
    </row>
    <row r="338" spans="1:2" x14ac:dyDescent="0.25">
      <c r="A338">
        <v>74.900000000000006</v>
      </c>
      <c r="B338" t="b">
        <v>0</v>
      </c>
    </row>
    <row r="339" spans="1:2" x14ac:dyDescent="0.25">
      <c r="A339">
        <v>74.599999999999994</v>
      </c>
      <c r="B339" t="b">
        <v>0</v>
      </c>
    </row>
    <row r="340" spans="1:2" x14ac:dyDescent="0.25">
      <c r="A340">
        <v>65.7</v>
      </c>
      <c r="B340" t="b">
        <v>0</v>
      </c>
    </row>
    <row r="341" spans="1:2" x14ac:dyDescent="0.25">
      <c r="A341">
        <v>65.099999999999994</v>
      </c>
      <c r="B341" t="b">
        <v>1</v>
      </c>
    </row>
    <row r="342" spans="1:2" x14ac:dyDescent="0.25">
      <c r="A342">
        <v>64.2</v>
      </c>
      <c r="B342" t="b">
        <v>1</v>
      </c>
    </row>
    <row r="343" spans="1:2" x14ac:dyDescent="0.25">
      <c r="A343">
        <v>63.4</v>
      </c>
      <c r="B343" t="b">
        <v>1</v>
      </c>
    </row>
    <row r="344" spans="1:2" x14ac:dyDescent="0.25">
      <c r="A344">
        <v>62.2</v>
      </c>
      <c r="B344" t="b">
        <v>1</v>
      </c>
    </row>
    <row r="345" spans="1:2" x14ac:dyDescent="0.25">
      <c r="A345">
        <v>61.1</v>
      </c>
      <c r="B345" t="b">
        <v>1</v>
      </c>
    </row>
    <row r="346" spans="1:2" x14ac:dyDescent="0.25">
      <c r="A346">
        <v>59.2</v>
      </c>
      <c r="B346" t="b">
        <v>1</v>
      </c>
    </row>
    <row r="347" spans="1:2" x14ac:dyDescent="0.25">
      <c r="A347">
        <v>57.5</v>
      </c>
      <c r="B347" t="b">
        <v>1</v>
      </c>
    </row>
    <row r="348" spans="1:2" x14ac:dyDescent="0.25">
      <c r="A348">
        <v>56.9</v>
      </c>
      <c r="B348" t="b">
        <v>1</v>
      </c>
    </row>
    <row r="349" spans="1:2" x14ac:dyDescent="0.25">
      <c r="A349">
        <v>54.8</v>
      </c>
      <c r="B349" t="b">
        <v>1</v>
      </c>
    </row>
    <row r="350" spans="1:2" x14ac:dyDescent="0.25">
      <c r="A350">
        <v>51.7</v>
      </c>
      <c r="B350" t="b">
        <v>1</v>
      </c>
    </row>
    <row r="351" spans="1:2" x14ac:dyDescent="0.25">
      <c r="A351">
        <v>48.1</v>
      </c>
      <c r="B351" t="b">
        <v>1</v>
      </c>
    </row>
    <row r="352" spans="1:2" x14ac:dyDescent="0.25">
      <c r="A352">
        <v>46.4</v>
      </c>
      <c r="B352" t="b">
        <v>1</v>
      </c>
    </row>
    <row r="353" spans="1:2" x14ac:dyDescent="0.25">
      <c r="A353">
        <v>46</v>
      </c>
      <c r="B353" t="b">
        <v>1</v>
      </c>
    </row>
    <row r="354" spans="1:2" x14ac:dyDescent="0.25">
      <c r="A354">
        <v>46.7</v>
      </c>
      <c r="B354" t="b">
        <v>1</v>
      </c>
    </row>
    <row r="355" spans="1:2" x14ac:dyDescent="0.25">
      <c r="A355">
        <v>47.8</v>
      </c>
      <c r="B355" t="b">
        <v>1</v>
      </c>
    </row>
    <row r="356" spans="1:2" x14ac:dyDescent="0.25">
      <c r="A356">
        <v>75</v>
      </c>
      <c r="B356" t="b">
        <v>0</v>
      </c>
    </row>
    <row r="357" spans="1:2" x14ac:dyDescent="0.25">
      <c r="A357">
        <v>74.8</v>
      </c>
      <c r="B357" t="b">
        <v>1</v>
      </c>
    </row>
    <row r="358" spans="1:2" x14ac:dyDescent="0.25">
      <c r="A358">
        <v>74.7</v>
      </c>
      <c r="B358" t="b">
        <v>1</v>
      </c>
    </row>
    <row r="359" spans="1:2" x14ac:dyDescent="0.25">
      <c r="A359">
        <v>74.5</v>
      </c>
      <c r="B359" t="b">
        <v>1</v>
      </c>
    </row>
    <row r="360" spans="1:2" x14ac:dyDescent="0.25">
      <c r="A360">
        <v>74.099999999999994</v>
      </c>
      <c r="B360" t="b">
        <v>1</v>
      </c>
    </row>
    <row r="361" spans="1:2" x14ac:dyDescent="0.25">
      <c r="A361">
        <v>73.8</v>
      </c>
      <c r="B361" t="b">
        <v>1</v>
      </c>
    </row>
    <row r="362" spans="1:2" x14ac:dyDescent="0.25">
      <c r="A362">
        <v>73.599999999999994</v>
      </c>
      <c r="B362" t="b">
        <v>1</v>
      </c>
    </row>
    <row r="363" spans="1:2" x14ac:dyDescent="0.25">
      <c r="A363">
        <v>73.400000000000006</v>
      </c>
      <c r="B363" t="b">
        <v>1</v>
      </c>
    </row>
    <row r="364" spans="1:2" x14ac:dyDescent="0.25">
      <c r="A364">
        <v>73.3</v>
      </c>
      <c r="B364" t="b">
        <v>1</v>
      </c>
    </row>
    <row r="365" spans="1:2" x14ac:dyDescent="0.25">
      <c r="A365">
        <v>73</v>
      </c>
      <c r="B365" t="b">
        <v>1</v>
      </c>
    </row>
    <row r="366" spans="1:2" x14ac:dyDescent="0.25">
      <c r="A366">
        <v>72.7</v>
      </c>
      <c r="B366" t="b">
        <v>1</v>
      </c>
    </row>
    <row r="367" spans="1:2" x14ac:dyDescent="0.25">
      <c r="A367">
        <v>72</v>
      </c>
      <c r="B367" t="b">
        <v>1</v>
      </c>
    </row>
    <row r="368" spans="1:2" x14ac:dyDescent="0.25">
      <c r="A368">
        <v>71.8</v>
      </c>
      <c r="B368" t="b">
        <v>1</v>
      </c>
    </row>
    <row r="369" spans="1:2" x14ac:dyDescent="0.25">
      <c r="A369">
        <v>71.400000000000006</v>
      </c>
      <c r="B369" t="b">
        <v>1</v>
      </c>
    </row>
    <row r="370" spans="1:2" x14ac:dyDescent="0.25">
      <c r="A370">
        <v>71</v>
      </c>
      <c r="B370" t="b">
        <v>1</v>
      </c>
    </row>
    <row r="371" spans="1:2" x14ac:dyDescent="0.25">
      <c r="A371">
        <v>75</v>
      </c>
      <c r="B371" t="b">
        <v>1</v>
      </c>
    </row>
    <row r="372" spans="1:2" x14ac:dyDescent="0.25">
      <c r="A372">
        <v>77.7</v>
      </c>
      <c r="B372" t="b">
        <v>0</v>
      </c>
    </row>
    <row r="373" spans="1:2" x14ac:dyDescent="0.25">
      <c r="A373">
        <v>77.599999999999994</v>
      </c>
      <c r="B373" t="b">
        <v>0</v>
      </c>
    </row>
    <row r="374" spans="1:2" x14ac:dyDescent="0.25">
      <c r="A374">
        <v>77.099999999999994</v>
      </c>
      <c r="B374" t="b">
        <v>0</v>
      </c>
    </row>
    <row r="375" spans="1:2" x14ac:dyDescent="0.25">
      <c r="A375">
        <v>78.3</v>
      </c>
      <c r="B375" t="b">
        <v>0</v>
      </c>
    </row>
    <row r="376" spans="1:2" x14ac:dyDescent="0.25">
      <c r="A376">
        <v>77.400000000000006</v>
      </c>
      <c r="B376" t="b">
        <v>0</v>
      </c>
    </row>
    <row r="377" spans="1:2" x14ac:dyDescent="0.25">
      <c r="A377">
        <v>76.900000000000006</v>
      </c>
      <c r="B377" t="b">
        <v>0</v>
      </c>
    </row>
    <row r="378" spans="1:2" x14ac:dyDescent="0.25">
      <c r="A378">
        <v>76.8</v>
      </c>
      <c r="B378" t="b">
        <v>0</v>
      </c>
    </row>
    <row r="379" spans="1:2" x14ac:dyDescent="0.25">
      <c r="A379">
        <v>77.2</v>
      </c>
      <c r="B379" t="b">
        <v>0</v>
      </c>
    </row>
    <row r="380" spans="1:2" x14ac:dyDescent="0.25">
      <c r="A380">
        <v>76</v>
      </c>
      <c r="B380" t="b">
        <v>0</v>
      </c>
    </row>
    <row r="381" spans="1:2" x14ac:dyDescent="0.25">
      <c r="A381">
        <v>76.3</v>
      </c>
      <c r="B381" t="b">
        <v>0</v>
      </c>
    </row>
    <row r="382" spans="1:2" x14ac:dyDescent="0.25">
      <c r="A382">
        <v>76.2</v>
      </c>
      <c r="B382" t="b">
        <v>0</v>
      </c>
    </row>
    <row r="383" spans="1:2" x14ac:dyDescent="0.25">
      <c r="A383">
        <v>76.400000000000006</v>
      </c>
      <c r="B383" t="b">
        <v>0</v>
      </c>
    </row>
    <row r="384" spans="1:2" x14ac:dyDescent="0.25">
      <c r="A384">
        <v>76</v>
      </c>
      <c r="B384" t="b">
        <v>0</v>
      </c>
    </row>
    <row r="385" spans="1:2" x14ac:dyDescent="0.25">
      <c r="A385">
        <v>74.8</v>
      </c>
      <c r="B385" t="b">
        <v>0</v>
      </c>
    </row>
    <row r="386" spans="1:2" x14ac:dyDescent="0.25">
      <c r="A386">
        <v>74.7</v>
      </c>
      <c r="B386" t="b">
        <v>0</v>
      </c>
    </row>
    <row r="387" spans="1:2" x14ac:dyDescent="0.25">
      <c r="A387">
        <v>74.400000000000006</v>
      </c>
      <c r="B387" t="b">
        <v>0</v>
      </c>
    </row>
    <row r="388" spans="1:2" x14ac:dyDescent="0.25">
      <c r="A388">
        <v>74.5</v>
      </c>
      <c r="B388" t="b">
        <v>0</v>
      </c>
    </row>
    <row r="389" spans="1:2" x14ac:dyDescent="0.25">
      <c r="A389">
        <v>74.3</v>
      </c>
      <c r="B389" t="b">
        <v>1</v>
      </c>
    </row>
    <row r="390" spans="1:2" x14ac:dyDescent="0.25">
      <c r="A390">
        <v>74.099999999999994</v>
      </c>
      <c r="B390" t="b">
        <v>1</v>
      </c>
    </row>
    <row r="391" spans="1:2" x14ac:dyDescent="0.25">
      <c r="A391">
        <v>73.900000000000006</v>
      </c>
      <c r="B391" t="b">
        <v>1</v>
      </c>
    </row>
    <row r="392" spans="1:2" x14ac:dyDescent="0.25">
      <c r="A392">
        <v>73.7</v>
      </c>
      <c r="B392" t="b">
        <v>1</v>
      </c>
    </row>
    <row r="393" spans="1:2" x14ac:dyDescent="0.25">
      <c r="A393">
        <v>73.400000000000006</v>
      </c>
      <c r="B393" t="b">
        <v>1</v>
      </c>
    </row>
    <row r="394" spans="1:2" x14ac:dyDescent="0.25">
      <c r="A394">
        <v>73.2</v>
      </c>
      <c r="B394" t="b">
        <v>1</v>
      </c>
    </row>
    <row r="395" spans="1:2" x14ac:dyDescent="0.25">
      <c r="A395">
        <v>72.900000000000006</v>
      </c>
      <c r="B395" t="b">
        <v>1</v>
      </c>
    </row>
    <row r="396" spans="1:2" x14ac:dyDescent="0.25">
      <c r="A396">
        <v>72.599999999999994</v>
      </c>
      <c r="B396" t="b">
        <v>1</v>
      </c>
    </row>
    <row r="397" spans="1:2" x14ac:dyDescent="0.25">
      <c r="A397">
        <v>72.2</v>
      </c>
      <c r="B397" t="b">
        <v>1</v>
      </c>
    </row>
    <row r="398" spans="1:2" x14ac:dyDescent="0.25">
      <c r="A398">
        <v>72.099999999999994</v>
      </c>
      <c r="B398" t="b">
        <v>1</v>
      </c>
    </row>
    <row r="399" spans="1:2" x14ac:dyDescent="0.25">
      <c r="A399">
        <v>72.2</v>
      </c>
      <c r="B399" t="b">
        <v>1</v>
      </c>
    </row>
    <row r="400" spans="1:2" x14ac:dyDescent="0.25">
      <c r="A400">
        <v>72</v>
      </c>
      <c r="B400" t="b">
        <v>1</v>
      </c>
    </row>
    <row r="401" spans="1:2" x14ac:dyDescent="0.25">
      <c r="A401">
        <v>71.8</v>
      </c>
      <c r="B401" t="b">
        <v>1</v>
      </c>
    </row>
    <row r="402" spans="1:2" x14ac:dyDescent="0.25">
      <c r="A402">
        <v>71.599999999999994</v>
      </c>
      <c r="B402" t="b">
        <v>1</v>
      </c>
    </row>
    <row r="403" spans="1:2" x14ac:dyDescent="0.25">
      <c r="A403">
        <v>71.099999999999994</v>
      </c>
      <c r="B403" t="b">
        <v>1</v>
      </c>
    </row>
    <row r="404" spans="1:2" x14ac:dyDescent="0.25">
      <c r="A404">
        <v>59.9</v>
      </c>
      <c r="B404" t="b">
        <v>0</v>
      </c>
    </row>
    <row r="405" spans="1:2" x14ac:dyDescent="0.25">
      <c r="A405">
        <v>59.3</v>
      </c>
      <c r="B405" t="b">
        <v>1</v>
      </c>
    </row>
    <row r="406" spans="1:2" x14ac:dyDescent="0.25">
      <c r="A406">
        <v>59</v>
      </c>
      <c r="B406" t="b">
        <v>1</v>
      </c>
    </row>
    <row r="407" spans="1:2" x14ac:dyDescent="0.25">
      <c r="A407">
        <v>58.6</v>
      </c>
      <c r="B407" t="b">
        <v>1</v>
      </c>
    </row>
    <row r="408" spans="1:2" x14ac:dyDescent="0.25">
      <c r="A408">
        <v>58.1</v>
      </c>
      <c r="B408" t="b">
        <v>1</v>
      </c>
    </row>
    <row r="409" spans="1:2" x14ac:dyDescent="0.25">
      <c r="A409">
        <v>57.5</v>
      </c>
      <c r="B409" t="b">
        <v>1</v>
      </c>
    </row>
    <row r="410" spans="1:2" x14ac:dyDescent="0.25">
      <c r="A410">
        <v>56.9</v>
      </c>
      <c r="B410" t="b">
        <v>1</v>
      </c>
    </row>
    <row r="411" spans="1:2" x14ac:dyDescent="0.25">
      <c r="A411">
        <v>56.1</v>
      </c>
      <c r="B411" t="b">
        <v>1</v>
      </c>
    </row>
    <row r="412" spans="1:2" x14ac:dyDescent="0.25">
      <c r="A412">
        <v>55.3</v>
      </c>
      <c r="B412" t="b">
        <v>1</v>
      </c>
    </row>
    <row r="413" spans="1:2" x14ac:dyDescent="0.25">
      <c r="A413">
        <v>54.3</v>
      </c>
      <c r="B413" t="b">
        <v>1</v>
      </c>
    </row>
    <row r="414" spans="1:2" x14ac:dyDescent="0.25">
      <c r="A414">
        <v>53.3</v>
      </c>
      <c r="B414" t="b">
        <v>0</v>
      </c>
    </row>
    <row r="415" spans="1:2" x14ac:dyDescent="0.25">
      <c r="A415">
        <v>52.4</v>
      </c>
      <c r="B415" t="b">
        <v>0</v>
      </c>
    </row>
    <row r="416" spans="1:2" x14ac:dyDescent="0.25">
      <c r="A416">
        <v>51.6</v>
      </c>
      <c r="B416" t="b">
        <v>0</v>
      </c>
    </row>
    <row r="417" spans="1:2" x14ac:dyDescent="0.25">
      <c r="A417">
        <v>51</v>
      </c>
      <c r="B417" t="b">
        <v>0</v>
      </c>
    </row>
    <row r="418" spans="1:2" x14ac:dyDescent="0.25">
      <c r="A418">
        <v>56</v>
      </c>
      <c r="B418" t="b">
        <v>0</v>
      </c>
    </row>
    <row r="419" spans="1:2" x14ac:dyDescent="0.25">
      <c r="A419">
        <v>51</v>
      </c>
      <c r="B419" t="b">
        <v>0</v>
      </c>
    </row>
    <row r="420" spans="1:2" x14ac:dyDescent="0.25">
      <c r="A420">
        <v>59.6</v>
      </c>
      <c r="B420" t="b">
        <v>0</v>
      </c>
    </row>
    <row r="421" spans="1:2" x14ac:dyDescent="0.25">
      <c r="A421">
        <v>59.1</v>
      </c>
      <c r="B421" t="b">
        <v>1</v>
      </c>
    </row>
    <row r="422" spans="1:2" x14ac:dyDescent="0.25">
      <c r="A422">
        <v>58.6</v>
      </c>
      <c r="B422" t="b">
        <v>1</v>
      </c>
    </row>
    <row r="423" spans="1:2" x14ac:dyDescent="0.25">
      <c r="A423">
        <v>58</v>
      </c>
      <c r="B423" t="b">
        <v>1</v>
      </c>
    </row>
    <row r="424" spans="1:2" x14ac:dyDescent="0.25">
      <c r="A424">
        <v>57.4</v>
      </c>
      <c r="B424" t="b">
        <v>1</v>
      </c>
    </row>
    <row r="425" spans="1:2" x14ac:dyDescent="0.25">
      <c r="A425">
        <v>56.8</v>
      </c>
      <c r="B425" t="b">
        <v>1</v>
      </c>
    </row>
    <row r="426" spans="1:2" x14ac:dyDescent="0.25">
      <c r="A426">
        <v>56.2</v>
      </c>
      <c r="B426" t="b">
        <v>1</v>
      </c>
    </row>
    <row r="427" spans="1:2" x14ac:dyDescent="0.25">
      <c r="A427">
        <v>55.3</v>
      </c>
      <c r="B427" t="b">
        <v>1</v>
      </c>
    </row>
    <row r="428" spans="1:2" x14ac:dyDescent="0.25">
      <c r="A428">
        <v>54.8</v>
      </c>
      <c r="B428" t="b">
        <v>1</v>
      </c>
    </row>
    <row r="429" spans="1:2" x14ac:dyDescent="0.25">
      <c r="A429">
        <v>54.1</v>
      </c>
      <c r="B429" t="b">
        <v>1</v>
      </c>
    </row>
    <row r="430" spans="1:2" x14ac:dyDescent="0.25">
      <c r="A430">
        <v>53.4</v>
      </c>
      <c r="B430" t="b">
        <v>1</v>
      </c>
    </row>
    <row r="431" spans="1:2" x14ac:dyDescent="0.25">
      <c r="A431">
        <v>52.6</v>
      </c>
      <c r="B431" t="b">
        <v>1</v>
      </c>
    </row>
    <row r="432" spans="1:2" x14ac:dyDescent="0.25">
      <c r="A432">
        <v>51.9</v>
      </c>
      <c r="B432" t="b">
        <v>0</v>
      </c>
    </row>
    <row r="433" spans="1:2" x14ac:dyDescent="0.25">
      <c r="A433">
        <v>51.5</v>
      </c>
      <c r="B433" t="b">
        <v>0</v>
      </c>
    </row>
    <row r="434" spans="1:2" x14ac:dyDescent="0.25">
      <c r="A434">
        <v>51.3</v>
      </c>
      <c r="B434" t="b">
        <v>0</v>
      </c>
    </row>
    <row r="435" spans="1:2" x14ac:dyDescent="0.25">
      <c r="A435">
        <v>58</v>
      </c>
      <c r="B435" t="b">
        <v>0</v>
      </c>
    </row>
    <row r="436" spans="1:2" x14ac:dyDescent="0.25">
      <c r="A436">
        <v>53.3</v>
      </c>
      <c r="B436" t="b">
        <v>0</v>
      </c>
    </row>
    <row r="437" spans="1:2" x14ac:dyDescent="0.25">
      <c r="A437">
        <v>52.8</v>
      </c>
      <c r="B437" t="b">
        <v>0</v>
      </c>
    </row>
    <row r="438" spans="1:2" x14ac:dyDescent="0.25">
      <c r="A438">
        <v>52.3</v>
      </c>
      <c r="B438" t="b">
        <v>0</v>
      </c>
    </row>
    <row r="439" spans="1:2" x14ac:dyDescent="0.25">
      <c r="A439">
        <v>52</v>
      </c>
      <c r="B439" t="b">
        <v>0</v>
      </c>
    </row>
    <row r="440" spans="1:2" x14ac:dyDescent="0.25">
      <c r="A440">
        <v>51.7</v>
      </c>
      <c r="B440" t="b">
        <v>0</v>
      </c>
    </row>
    <row r="441" spans="1:2" x14ac:dyDescent="0.25">
      <c r="A441">
        <v>51.5</v>
      </c>
      <c r="B441" t="b">
        <v>0</v>
      </c>
    </row>
    <row r="442" spans="1:2" x14ac:dyDescent="0.25">
      <c r="A442">
        <v>51</v>
      </c>
      <c r="B442" t="b">
        <v>0</v>
      </c>
    </row>
    <row r="443" spans="1:2" x14ac:dyDescent="0.25">
      <c r="A443">
        <v>54</v>
      </c>
      <c r="B443" t="b">
        <v>0</v>
      </c>
    </row>
    <row r="444" spans="1:2" x14ac:dyDescent="0.25">
      <c r="A444">
        <v>49.9</v>
      </c>
      <c r="B444" t="b">
        <v>0</v>
      </c>
    </row>
    <row r="445" spans="1:2" x14ac:dyDescent="0.25">
      <c r="A445">
        <v>49.4</v>
      </c>
      <c r="B445" t="b">
        <v>0</v>
      </c>
    </row>
    <row r="446" spans="1:2" x14ac:dyDescent="0.25">
      <c r="A446">
        <v>48.7</v>
      </c>
      <c r="B446" t="b">
        <v>0</v>
      </c>
    </row>
    <row r="447" spans="1:2" x14ac:dyDescent="0.25">
      <c r="A447">
        <v>48.2</v>
      </c>
      <c r="B447" t="b">
        <v>0</v>
      </c>
    </row>
    <row r="448" spans="1:2" x14ac:dyDescent="0.25">
      <c r="A448">
        <v>48</v>
      </c>
      <c r="B448" t="b">
        <v>0</v>
      </c>
    </row>
    <row r="449" spans="1:2" x14ac:dyDescent="0.25">
      <c r="A449">
        <v>47.7</v>
      </c>
      <c r="B449" t="b">
        <v>0</v>
      </c>
    </row>
    <row r="450" spans="1:2" x14ac:dyDescent="0.25">
      <c r="A450">
        <v>47.8</v>
      </c>
      <c r="B450" t="b">
        <v>0</v>
      </c>
    </row>
    <row r="451" spans="1:2" x14ac:dyDescent="0.25">
      <c r="A451">
        <v>47.9</v>
      </c>
      <c r="B451" t="b">
        <v>0</v>
      </c>
    </row>
    <row r="452" spans="1:2" x14ac:dyDescent="0.25">
      <c r="A452">
        <v>73.3</v>
      </c>
      <c r="B452" t="b">
        <v>0</v>
      </c>
    </row>
    <row r="453" spans="1:2" x14ac:dyDescent="0.25">
      <c r="A453">
        <v>73</v>
      </c>
      <c r="B453" t="b">
        <v>1</v>
      </c>
    </row>
    <row r="454" spans="1:2" x14ac:dyDescent="0.25">
      <c r="A454">
        <v>72.8</v>
      </c>
      <c r="B454" t="b">
        <v>1</v>
      </c>
    </row>
    <row r="455" spans="1:2" x14ac:dyDescent="0.25">
      <c r="A455">
        <v>72.7</v>
      </c>
      <c r="B455" t="b">
        <v>1</v>
      </c>
    </row>
    <row r="456" spans="1:2" x14ac:dyDescent="0.25">
      <c r="A456">
        <v>72.599999999999994</v>
      </c>
      <c r="B456" t="b">
        <v>1</v>
      </c>
    </row>
    <row r="457" spans="1:2" x14ac:dyDescent="0.25">
      <c r="A457">
        <v>72.5</v>
      </c>
      <c r="B457" t="b">
        <v>1</v>
      </c>
    </row>
    <row r="458" spans="1:2" x14ac:dyDescent="0.25">
      <c r="A458">
        <v>72.400000000000006</v>
      </c>
      <c r="B458" t="b">
        <v>1</v>
      </c>
    </row>
    <row r="459" spans="1:2" x14ac:dyDescent="0.25">
      <c r="A459">
        <v>72.400000000000006</v>
      </c>
      <c r="B459" t="b">
        <v>1</v>
      </c>
    </row>
    <row r="460" spans="1:2" x14ac:dyDescent="0.25">
      <c r="A460">
        <v>72.3</v>
      </c>
      <c r="B460" t="b">
        <v>1</v>
      </c>
    </row>
    <row r="461" spans="1:2" x14ac:dyDescent="0.25">
      <c r="A461">
        <v>72.099999999999994</v>
      </c>
      <c r="B461" t="b">
        <v>1</v>
      </c>
    </row>
    <row r="462" spans="1:2" x14ac:dyDescent="0.25">
      <c r="A462">
        <v>71.8</v>
      </c>
      <c r="B462" t="b">
        <v>1</v>
      </c>
    </row>
    <row r="463" spans="1:2" x14ac:dyDescent="0.25">
      <c r="A463">
        <v>71.400000000000006</v>
      </c>
      <c r="B463" t="b">
        <v>1</v>
      </c>
    </row>
    <row r="464" spans="1:2" x14ac:dyDescent="0.25">
      <c r="A464">
        <v>71.099999999999994</v>
      </c>
      <c r="B464" t="b">
        <v>1</v>
      </c>
    </row>
    <row r="465" spans="1:2" x14ac:dyDescent="0.25">
      <c r="A465">
        <v>77</v>
      </c>
      <c r="B465" t="b">
        <v>1</v>
      </c>
    </row>
    <row r="466" spans="1:2" x14ac:dyDescent="0.25">
      <c r="A466">
        <v>73</v>
      </c>
      <c r="B466" t="b">
        <v>0</v>
      </c>
    </row>
    <row r="467" spans="1:2" x14ac:dyDescent="0.25">
      <c r="A467">
        <v>69.900000000000006</v>
      </c>
      <c r="B467" t="b">
        <v>0</v>
      </c>
    </row>
    <row r="468" spans="1:2" x14ac:dyDescent="0.25">
      <c r="A468">
        <v>68.7</v>
      </c>
      <c r="B468" t="b">
        <v>0</v>
      </c>
    </row>
    <row r="469" spans="1:2" x14ac:dyDescent="0.25">
      <c r="A469">
        <v>68.3</v>
      </c>
      <c r="B469" t="b">
        <v>1</v>
      </c>
    </row>
    <row r="470" spans="1:2" x14ac:dyDescent="0.25">
      <c r="A470">
        <v>67.8</v>
      </c>
      <c r="B470" t="b">
        <v>1</v>
      </c>
    </row>
    <row r="471" spans="1:2" x14ac:dyDescent="0.25">
      <c r="A471">
        <v>67.400000000000006</v>
      </c>
      <c r="B471" t="b">
        <v>1</v>
      </c>
    </row>
    <row r="472" spans="1:2" x14ac:dyDescent="0.25">
      <c r="A472">
        <v>67</v>
      </c>
      <c r="B472" t="b">
        <v>1</v>
      </c>
    </row>
    <row r="473" spans="1:2" x14ac:dyDescent="0.25">
      <c r="A473">
        <v>66.599999999999994</v>
      </c>
      <c r="B473" t="b">
        <v>1</v>
      </c>
    </row>
    <row r="474" spans="1:2" x14ac:dyDescent="0.25">
      <c r="A474">
        <v>66.099999999999994</v>
      </c>
      <c r="B474" t="b">
        <v>1</v>
      </c>
    </row>
    <row r="475" spans="1:2" x14ac:dyDescent="0.25">
      <c r="A475">
        <v>65.599999999999994</v>
      </c>
      <c r="B475" t="b">
        <v>1</v>
      </c>
    </row>
    <row r="476" spans="1:2" x14ac:dyDescent="0.25">
      <c r="A476">
        <v>65</v>
      </c>
      <c r="B476" t="b">
        <v>1</v>
      </c>
    </row>
    <row r="477" spans="1:2" x14ac:dyDescent="0.25">
      <c r="A477">
        <v>64.099999999999994</v>
      </c>
      <c r="B477" t="b">
        <v>1</v>
      </c>
    </row>
    <row r="478" spans="1:2" x14ac:dyDescent="0.25">
      <c r="A478">
        <v>62.9</v>
      </c>
      <c r="B478" t="b">
        <v>0</v>
      </c>
    </row>
    <row r="479" spans="1:2" x14ac:dyDescent="0.25">
      <c r="A479">
        <v>61.5</v>
      </c>
      <c r="B479" t="b">
        <v>0</v>
      </c>
    </row>
    <row r="480" spans="1:2" x14ac:dyDescent="0.25">
      <c r="A480">
        <v>63</v>
      </c>
      <c r="B480" t="b">
        <v>0</v>
      </c>
    </row>
    <row r="481" spans="1:2" x14ac:dyDescent="0.25">
      <c r="A481">
        <v>59.3</v>
      </c>
      <c r="B481" t="b">
        <v>0</v>
      </c>
    </row>
    <row r="482" spans="1:2" x14ac:dyDescent="0.25">
      <c r="A482">
        <v>58.5</v>
      </c>
      <c r="B482" t="b">
        <v>0</v>
      </c>
    </row>
    <row r="483" spans="1:2" x14ac:dyDescent="0.25">
      <c r="A483">
        <v>57.7</v>
      </c>
      <c r="B483" t="b">
        <v>0</v>
      </c>
    </row>
    <row r="484" spans="1:2" x14ac:dyDescent="0.25">
      <c r="A484">
        <v>57.3</v>
      </c>
      <c r="B484" t="b">
        <v>0</v>
      </c>
    </row>
    <row r="485" spans="1:2" x14ac:dyDescent="0.25">
      <c r="A485">
        <v>56.7</v>
      </c>
      <c r="B485" t="b">
        <v>1</v>
      </c>
    </row>
    <row r="486" spans="1:2" x14ac:dyDescent="0.25">
      <c r="A486">
        <v>56.4</v>
      </c>
      <c r="B486" t="b">
        <v>1</v>
      </c>
    </row>
    <row r="487" spans="1:2" x14ac:dyDescent="0.25">
      <c r="A487">
        <v>55.9</v>
      </c>
      <c r="B487" t="b">
        <v>1</v>
      </c>
    </row>
    <row r="488" spans="1:2" x14ac:dyDescent="0.25">
      <c r="A488">
        <v>55.6</v>
      </c>
      <c r="B488" t="b">
        <v>1</v>
      </c>
    </row>
    <row r="489" spans="1:2" x14ac:dyDescent="0.25">
      <c r="A489">
        <v>55.3</v>
      </c>
      <c r="B489" t="b">
        <v>1</v>
      </c>
    </row>
    <row r="490" spans="1:2" x14ac:dyDescent="0.25">
      <c r="A490">
        <v>54.8</v>
      </c>
      <c r="B490" t="b">
        <v>1</v>
      </c>
    </row>
    <row r="491" spans="1:2" x14ac:dyDescent="0.25">
      <c r="A491">
        <v>54.2</v>
      </c>
      <c r="B491" t="b">
        <v>1</v>
      </c>
    </row>
    <row r="492" spans="1:2" x14ac:dyDescent="0.25">
      <c r="A492">
        <v>53.6</v>
      </c>
      <c r="B492" t="b">
        <v>1</v>
      </c>
    </row>
    <row r="493" spans="1:2" x14ac:dyDescent="0.25">
      <c r="A493">
        <v>53.3</v>
      </c>
      <c r="B493" t="b">
        <v>1</v>
      </c>
    </row>
    <row r="494" spans="1:2" x14ac:dyDescent="0.25">
      <c r="A494">
        <v>52.8</v>
      </c>
      <c r="B494" t="b">
        <v>1</v>
      </c>
    </row>
    <row r="495" spans="1:2" x14ac:dyDescent="0.25">
      <c r="A495">
        <v>52.1</v>
      </c>
      <c r="B495" t="b">
        <v>0</v>
      </c>
    </row>
    <row r="496" spans="1:2" x14ac:dyDescent="0.25">
      <c r="A496">
        <v>51.8</v>
      </c>
      <c r="B496" t="b">
        <v>0</v>
      </c>
    </row>
    <row r="497" spans="1:2" x14ac:dyDescent="0.25">
      <c r="A497">
        <v>51.6</v>
      </c>
      <c r="B497" t="b">
        <v>0</v>
      </c>
    </row>
    <row r="498" spans="1:2" x14ac:dyDescent="0.25">
      <c r="A498">
        <v>51.5</v>
      </c>
      <c r="B498" t="b">
        <v>0</v>
      </c>
    </row>
    <row r="499" spans="1:2" x14ac:dyDescent="0.25">
      <c r="A499">
        <v>51.4</v>
      </c>
      <c r="B499" t="b">
        <v>0</v>
      </c>
    </row>
    <row r="500" spans="1:2" x14ac:dyDescent="0.25">
      <c r="A500">
        <v>82.2</v>
      </c>
      <c r="B500" t="b">
        <v>0</v>
      </c>
    </row>
    <row r="501" spans="1:2" x14ac:dyDescent="0.25">
      <c r="A501">
        <v>82</v>
      </c>
      <c r="B501" t="b">
        <v>1</v>
      </c>
    </row>
    <row r="502" spans="1:2" x14ac:dyDescent="0.25">
      <c r="A502">
        <v>81.8</v>
      </c>
      <c r="B502" t="b">
        <v>1</v>
      </c>
    </row>
    <row r="503" spans="1:2" x14ac:dyDescent="0.25">
      <c r="A503">
        <v>81.599999999999994</v>
      </c>
      <c r="B503" t="b">
        <v>1</v>
      </c>
    </row>
    <row r="504" spans="1:2" x14ac:dyDescent="0.25">
      <c r="A504">
        <v>81.5</v>
      </c>
      <c r="B504" t="b">
        <v>1</v>
      </c>
    </row>
    <row r="505" spans="1:2" x14ac:dyDescent="0.25">
      <c r="A505">
        <v>81.2</v>
      </c>
      <c r="B505" t="b">
        <v>1</v>
      </c>
    </row>
    <row r="506" spans="1:2" x14ac:dyDescent="0.25">
      <c r="A506">
        <v>81</v>
      </c>
      <c r="B506" t="b">
        <v>1</v>
      </c>
    </row>
    <row r="507" spans="1:2" x14ac:dyDescent="0.25">
      <c r="A507">
        <v>87</v>
      </c>
      <c r="B507" t="b">
        <v>1</v>
      </c>
    </row>
    <row r="508" spans="1:2" x14ac:dyDescent="0.25">
      <c r="A508">
        <v>85</v>
      </c>
      <c r="B508" t="b">
        <v>1</v>
      </c>
    </row>
    <row r="509" spans="1:2" x14ac:dyDescent="0.25">
      <c r="A509">
        <v>85</v>
      </c>
      <c r="B509" t="b">
        <v>1</v>
      </c>
    </row>
    <row r="510" spans="1:2" x14ac:dyDescent="0.25">
      <c r="A510">
        <v>81</v>
      </c>
      <c r="B510" t="b">
        <v>1</v>
      </c>
    </row>
    <row r="511" spans="1:2" x14ac:dyDescent="0.25">
      <c r="A511">
        <v>80</v>
      </c>
      <c r="B511" t="b">
        <v>1</v>
      </c>
    </row>
    <row r="512" spans="1:2" x14ac:dyDescent="0.25">
      <c r="A512">
        <v>79.7</v>
      </c>
      <c r="B512" t="b">
        <v>1</v>
      </c>
    </row>
    <row r="513" spans="1:2" x14ac:dyDescent="0.25">
      <c r="A513">
        <v>79.5</v>
      </c>
      <c r="B513" t="b">
        <v>0</v>
      </c>
    </row>
    <row r="514" spans="1:2" x14ac:dyDescent="0.25">
      <c r="A514">
        <v>79.400000000000006</v>
      </c>
      <c r="B514" t="b">
        <v>0</v>
      </c>
    </row>
    <row r="515" spans="1:2" x14ac:dyDescent="0.25">
      <c r="A515">
        <v>79.099999999999994</v>
      </c>
      <c r="B515" t="b">
        <v>0</v>
      </c>
    </row>
    <row r="516" spans="1:2" x14ac:dyDescent="0.25">
      <c r="A516">
        <v>52.5</v>
      </c>
      <c r="B516" t="b">
        <v>0</v>
      </c>
    </row>
    <row r="517" spans="1:2" x14ac:dyDescent="0.25">
      <c r="A517">
        <v>58</v>
      </c>
      <c r="B517" t="b">
        <v>1</v>
      </c>
    </row>
    <row r="518" spans="1:2" x14ac:dyDescent="0.25">
      <c r="A518">
        <v>49.9</v>
      </c>
      <c r="B518" t="b">
        <v>1</v>
      </c>
    </row>
    <row r="519" spans="1:2" x14ac:dyDescent="0.25">
      <c r="A519">
        <v>53</v>
      </c>
      <c r="B519" t="b">
        <v>1</v>
      </c>
    </row>
    <row r="520" spans="1:2" x14ac:dyDescent="0.25">
      <c r="A520">
        <v>49.8</v>
      </c>
      <c r="B520" t="b">
        <v>1</v>
      </c>
    </row>
    <row r="521" spans="1:2" x14ac:dyDescent="0.25">
      <c r="A521">
        <v>49.2</v>
      </c>
      <c r="B521" t="b">
        <v>1</v>
      </c>
    </row>
    <row r="522" spans="1:2" x14ac:dyDescent="0.25">
      <c r="A522">
        <v>48.6</v>
      </c>
      <c r="B522" t="b">
        <v>1</v>
      </c>
    </row>
    <row r="523" spans="1:2" x14ac:dyDescent="0.25">
      <c r="A523">
        <v>47.6</v>
      </c>
      <c r="B523" t="b">
        <v>0</v>
      </c>
    </row>
    <row r="524" spans="1:2" x14ac:dyDescent="0.25">
      <c r="A524">
        <v>46.8</v>
      </c>
      <c r="B524" t="b">
        <v>0</v>
      </c>
    </row>
    <row r="525" spans="1:2" x14ac:dyDescent="0.25">
      <c r="A525">
        <v>46.3</v>
      </c>
      <c r="B525" t="b">
        <v>0</v>
      </c>
    </row>
    <row r="526" spans="1:2" x14ac:dyDescent="0.25">
      <c r="A526">
        <v>45.9</v>
      </c>
      <c r="B526" t="b">
        <v>0</v>
      </c>
    </row>
    <row r="527" spans="1:2" x14ac:dyDescent="0.25">
      <c r="A527">
        <v>45.7</v>
      </c>
      <c r="B527" t="b">
        <v>0</v>
      </c>
    </row>
    <row r="528" spans="1:2" x14ac:dyDescent="0.25">
      <c r="A528">
        <v>45.7</v>
      </c>
      <c r="B528" t="b">
        <v>0</v>
      </c>
    </row>
    <row r="529" spans="1:2" x14ac:dyDescent="0.25">
      <c r="A529">
        <v>45.6</v>
      </c>
      <c r="B529" t="b">
        <v>0</v>
      </c>
    </row>
    <row r="530" spans="1:2" x14ac:dyDescent="0.25">
      <c r="A530">
        <v>45.6</v>
      </c>
      <c r="B530" t="b">
        <v>0</v>
      </c>
    </row>
    <row r="531" spans="1:2" x14ac:dyDescent="0.25">
      <c r="A531">
        <v>46</v>
      </c>
      <c r="B531" t="b">
        <v>0</v>
      </c>
    </row>
    <row r="532" spans="1:2" x14ac:dyDescent="0.25">
      <c r="A532">
        <v>53.1</v>
      </c>
      <c r="B532" t="b">
        <v>0</v>
      </c>
    </row>
    <row r="533" spans="1:2" x14ac:dyDescent="0.25">
      <c r="A533">
        <v>52.6</v>
      </c>
      <c r="B533" t="b">
        <v>1</v>
      </c>
    </row>
    <row r="534" spans="1:2" x14ac:dyDescent="0.25">
      <c r="A534">
        <v>52.2</v>
      </c>
      <c r="B534" t="b">
        <v>1</v>
      </c>
    </row>
    <row r="535" spans="1:2" x14ac:dyDescent="0.25">
      <c r="A535">
        <v>51.8</v>
      </c>
      <c r="B535" t="b">
        <v>1</v>
      </c>
    </row>
    <row r="536" spans="1:2" x14ac:dyDescent="0.25">
      <c r="A536">
        <v>51.6</v>
      </c>
      <c r="B536" t="b">
        <v>1</v>
      </c>
    </row>
    <row r="537" spans="1:2" x14ac:dyDescent="0.25">
      <c r="A537">
        <v>51.2</v>
      </c>
      <c r="B537" t="b">
        <v>1</v>
      </c>
    </row>
    <row r="538" spans="1:2" x14ac:dyDescent="0.25">
      <c r="A538">
        <v>57</v>
      </c>
      <c r="B538" t="b">
        <v>1</v>
      </c>
    </row>
    <row r="539" spans="1:2" x14ac:dyDescent="0.25">
      <c r="A539">
        <v>49.6</v>
      </c>
      <c r="B539" t="b">
        <v>1</v>
      </c>
    </row>
    <row r="540" spans="1:2" x14ac:dyDescent="0.25">
      <c r="A540">
        <v>49.4</v>
      </c>
      <c r="B540" t="b">
        <v>0</v>
      </c>
    </row>
    <row r="541" spans="1:2" x14ac:dyDescent="0.25">
      <c r="A541">
        <v>48.5</v>
      </c>
      <c r="B541" t="b">
        <v>0</v>
      </c>
    </row>
    <row r="542" spans="1:2" x14ac:dyDescent="0.25">
      <c r="A542">
        <v>48.6</v>
      </c>
      <c r="B542" t="b">
        <v>0</v>
      </c>
    </row>
    <row r="543" spans="1:2" x14ac:dyDescent="0.25">
      <c r="A543">
        <v>48.5</v>
      </c>
      <c r="B543" t="b">
        <v>0</v>
      </c>
    </row>
    <row r="544" spans="1:2" x14ac:dyDescent="0.25">
      <c r="A544">
        <v>48.4</v>
      </c>
      <c r="B544" t="b">
        <v>0</v>
      </c>
    </row>
    <row r="545" spans="1:2" x14ac:dyDescent="0.25">
      <c r="A545">
        <v>48.1</v>
      </c>
      <c r="B545" t="b">
        <v>0</v>
      </c>
    </row>
    <row r="546" spans="1:2" x14ac:dyDescent="0.25">
      <c r="A546">
        <v>48</v>
      </c>
      <c r="B546" t="b">
        <v>0</v>
      </c>
    </row>
    <row r="547" spans="1:2" x14ac:dyDescent="0.25">
      <c r="A547">
        <v>47.6</v>
      </c>
      <c r="B547" t="b">
        <v>0</v>
      </c>
    </row>
    <row r="548" spans="1:2" x14ac:dyDescent="0.25">
      <c r="A548">
        <v>85</v>
      </c>
      <c r="B548" t="b">
        <v>0</v>
      </c>
    </row>
    <row r="549" spans="1:2" x14ac:dyDescent="0.25">
      <c r="A549">
        <v>83</v>
      </c>
      <c r="B549" t="b">
        <v>1</v>
      </c>
    </row>
    <row r="550" spans="1:2" x14ac:dyDescent="0.25">
      <c r="A550">
        <v>81</v>
      </c>
      <c r="B550" t="b">
        <v>1</v>
      </c>
    </row>
    <row r="551" spans="1:2" x14ac:dyDescent="0.25">
      <c r="A551">
        <v>79.900000000000006</v>
      </c>
      <c r="B551" t="b">
        <v>1</v>
      </c>
    </row>
    <row r="552" spans="1:2" x14ac:dyDescent="0.25">
      <c r="A552">
        <v>79.8</v>
      </c>
      <c r="B552" t="b">
        <v>1</v>
      </c>
    </row>
    <row r="553" spans="1:2" x14ac:dyDescent="0.25">
      <c r="A553">
        <v>79.099999999999994</v>
      </c>
      <c r="B553" t="b">
        <v>1</v>
      </c>
    </row>
    <row r="554" spans="1:2" x14ac:dyDescent="0.25">
      <c r="A554">
        <v>79.3</v>
      </c>
      <c r="B554" t="b">
        <v>1</v>
      </c>
    </row>
    <row r="555" spans="1:2" x14ac:dyDescent="0.25">
      <c r="A555">
        <v>79.599999999999994</v>
      </c>
      <c r="B555" t="b">
        <v>1</v>
      </c>
    </row>
    <row r="556" spans="1:2" x14ac:dyDescent="0.25">
      <c r="A556">
        <v>78.900000000000006</v>
      </c>
      <c r="B556" t="b">
        <v>1</v>
      </c>
    </row>
    <row r="557" spans="1:2" x14ac:dyDescent="0.25">
      <c r="A557">
        <v>78.900000000000006</v>
      </c>
      <c r="B557" t="b">
        <v>1</v>
      </c>
    </row>
    <row r="558" spans="1:2" x14ac:dyDescent="0.25">
      <c r="A558">
        <v>78.400000000000006</v>
      </c>
      <c r="B558" t="b">
        <v>0</v>
      </c>
    </row>
    <row r="559" spans="1:2" x14ac:dyDescent="0.25">
      <c r="A559">
        <v>78</v>
      </c>
      <c r="B559" t="b">
        <v>0</v>
      </c>
    </row>
    <row r="560" spans="1:2" x14ac:dyDescent="0.25">
      <c r="A560">
        <v>77.900000000000006</v>
      </c>
      <c r="B560" t="b">
        <v>0</v>
      </c>
    </row>
    <row r="561" spans="1:2" x14ac:dyDescent="0.25">
      <c r="A561">
        <v>77.8</v>
      </c>
      <c r="B561" t="b">
        <v>0</v>
      </c>
    </row>
    <row r="562" spans="1:2" x14ac:dyDescent="0.25">
      <c r="A562">
        <v>77.3</v>
      </c>
      <c r="B562" t="b">
        <v>0</v>
      </c>
    </row>
    <row r="563" spans="1:2" x14ac:dyDescent="0.25">
      <c r="A563">
        <v>77.3</v>
      </c>
      <c r="B563" t="b">
        <v>0</v>
      </c>
    </row>
    <row r="564" spans="1:2" x14ac:dyDescent="0.25">
      <c r="A564">
        <v>76.099999999999994</v>
      </c>
      <c r="B564" t="b">
        <v>0</v>
      </c>
    </row>
    <row r="565" spans="1:2" x14ac:dyDescent="0.25">
      <c r="A565">
        <v>75.8</v>
      </c>
      <c r="B565" t="b">
        <v>1</v>
      </c>
    </row>
    <row r="566" spans="1:2" x14ac:dyDescent="0.25">
      <c r="A566">
        <v>75.599999999999994</v>
      </c>
      <c r="B566" t="b">
        <v>1</v>
      </c>
    </row>
    <row r="567" spans="1:2" x14ac:dyDescent="0.25">
      <c r="A567">
        <v>75.400000000000006</v>
      </c>
      <c r="B567" t="b">
        <v>1</v>
      </c>
    </row>
    <row r="568" spans="1:2" x14ac:dyDescent="0.25">
      <c r="A568">
        <v>75.2</v>
      </c>
      <c r="B568" t="b">
        <v>1</v>
      </c>
    </row>
    <row r="569" spans="1:2" x14ac:dyDescent="0.25">
      <c r="A569">
        <v>75</v>
      </c>
      <c r="B569" t="b">
        <v>1</v>
      </c>
    </row>
    <row r="570" spans="1:2" x14ac:dyDescent="0.25">
      <c r="A570">
        <v>74.900000000000006</v>
      </c>
      <c r="B570" t="b">
        <v>1</v>
      </c>
    </row>
    <row r="571" spans="1:2" x14ac:dyDescent="0.25">
      <c r="A571">
        <v>74.5</v>
      </c>
      <c r="B571" t="b">
        <v>1</v>
      </c>
    </row>
    <row r="572" spans="1:2" x14ac:dyDescent="0.25">
      <c r="A572">
        <v>74.400000000000006</v>
      </c>
      <c r="B572" t="b">
        <v>1</v>
      </c>
    </row>
    <row r="573" spans="1:2" x14ac:dyDescent="0.25">
      <c r="A573">
        <v>74.2</v>
      </c>
      <c r="B573" t="b">
        <v>1</v>
      </c>
    </row>
    <row r="574" spans="1:2" x14ac:dyDescent="0.25">
      <c r="A574">
        <v>73.900000000000006</v>
      </c>
      <c r="B574" t="b">
        <v>1</v>
      </c>
    </row>
    <row r="575" spans="1:2" x14ac:dyDescent="0.25">
      <c r="A575">
        <v>73.5</v>
      </c>
      <c r="B575" t="b">
        <v>1</v>
      </c>
    </row>
    <row r="576" spans="1:2" x14ac:dyDescent="0.25">
      <c r="A576">
        <v>73.099999999999994</v>
      </c>
      <c r="B576" t="b">
        <v>1</v>
      </c>
    </row>
    <row r="577" spans="1:2" x14ac:dyDescent="0.25">
      <c r="A577">
        <v>72.7</v>
      </c>
      <c r="B577" t="b">
        <v>1</v>
      </c>
    </row>
    <row r="578" spans="1:2" x14ac:dyDescent="0.25">
      <c r="A578">
        <v>72.2</v>
      </c>
      <c r="B578" t="b">
        <v>1</v>
      </c>
    </row>
    <row r="579" spans="1:2" x14ac:dyDescent="0.25">
      <c r="A579">
        <v>71.7</v>
      </c>
      <c r="B579" t="b">
        <v>1</v>
      </c>
    </row>
    <row r="580" spans="1:2" x14ac:dyDescent="0.25">
      <c r="A580">
        <v>74.8</v>
      </c>
      <c r="B580" t="b">
        <v>0</v>
      </c>
    </row>
    <row r="581" spans="1:2" x14ac:dyDescent="0.25">
      <c r="A581">
        <v>74.599999999999994</v>
      </c>
      <c r="B581" t="b">
        <v>1</v>
      </c>
    </row>
    <row r="582" spans="1:2" x14ac:dyDescent="0.25">
      <c r="A582">
        <v>74.400000000000006</v>
      </c>
      <c r="B582" t="b">
        <v>1</v>
      </c>
    </row>
    <row r="583" spans="1:2" x14ac:dyDescent="0.25">
      <c r="A583">
        <v>74.3</v>
      </c>
      <c r="B583" t="b">
        <v>1</v>
      </c>
    </row>
    <row r="584" spans="1:2" x14ac:dyDescent="0.25">
      <c r="A584">
        <v>74.2</v>
      </c>
      <c r="B584" t="b">
        <v>1</v>
      </c>
    </row>
    <row r="585" spans="1:2" x14ac:dyDescent="0.25">
      <c r="A585">
        <v>73.599999999999994</v>
      </c>
      <c r="B585" t="b">
        <v>1</v>
      </c>
    </row>
    <row r="586" spans="1:2" x14ac:dyDescent="0.25">
      <c r="A586">
        <v>73.599999999999994</v>
      </c>
      <c r="B586" t="b">
        <v>1</v>
      </c>
    </row>
    <row r="587" spans="1:2" x14ac:dyDescent="0.25">
      <c r="A587">
        <v>73.5</v>
      </c>
      <c r="B587" t="b">
        <v>1</v>
      </c>
    </row>
    <row r="588" spans="1:2" x14ac:dyDescent="0.25">
      <c r="A588">
        <v>73.5</v>
      </c>
      <c r="B588" t="b">
        <v>1</v>
      </c>
    </row>
    <row r="589" spans="1:2" x14ac:dyDescent="0.25">
      <c r="A589">
        <v>73.099999999999994</v>
      </c>
      <c r="B589" t="b">
        <v>1</v>
      </c>
    </row>
    <row r="590" spans="1:2" x14ac:dyDescent="0.25">
      <c r="A590">
        <v>73.099999999999994</v>
      </c>
      <c r="B590" t="b">
        <v>1</v>
      </c>
    </row>
    <row r="591" spans="1:2" x14ac:dyDescent="0.25">
      <c r="A591">
        <v>72.8</v>
      </c>
      <c r="B591" t="b">
        <v>1</v>
      </c>
    </row>
    <row r="592" spans="1:2" x14ac:dyDescent="0.25">
      <c r="A592">
        <v>72.400000000000006</v>
      </c>
      <c r="B592" t="b">
        <v>1</v>
      </c>
    </row>
    <row r="593" spans="1:2" x14ac:dyDescent="0.25">
      <c r="A593">
        <v>71.8</v>
      </c>
      <c r="B593" t="b">
        <v>1</v>
      </c>
    </row>
    <row r="594" spans="1:2" x14ac:dyDescent="0.25">
      <c r="A594">
        <v>71.5</v>
      </c>
      <c r="B594" t="b">
        <v>1</v>
      </c>
    </row>
    <row r="595" spans="1:2" x14ac:dyDescent="0.25">
      <c r="A595">
        <v>71.400000000000006</v>
      </c>
      <c r="B595" t="b">
        <v>1</v>
      </c>
    </row>
    <row r="596" spans="1:2" x14ac:dyDescent="0.25">
      <c r="A596">
        <v>63.5</v>
      </c>
      <c r="B596" t="b">
        <v>0</v>
      </c>
    </row>
    <row r="597" spans="1:2" x14ac:dyDescent="0.25">
      <c r="A597">
        <v>63.2</v>
      </c>
      <c r="B597" t="b">
        <v>1</v>
      </c>
    </row>
    <row r="598" spans="1:2" x14ac:dyDescent="0.25">
      <c r="A598">
        <v>62.9</v>
      </c>
      <c r="B598" t="b">
        <v>1</v>
      </c>
    </row>
    <row r="599" spans="1:2" x14ac:dyDescent="0.25">
      <c r="A599">
        <v>62.5</v>
      </c>
      <c r="B599" t="b">
        <v>1</v>
      </c>
    </row>
    <row r="600" spans="1:2" x14ac:dyDescent="0.25">
      <c r="A600">
        <v>62.2</v>
      </c>
      <c r="B600" t="b">
        <v>1</v>
      </c>
    </row>
    <row r="601" spans="1:2" x14ac:dyDescent="0.25">
      <c r="A601">
        <v>61.8</v>
      </c>
      <c r="B601" t="b">
        <v>1</v>
      </c>
    </row>
    <row r="602" spans="1:2" x14ac:dyDescent="0.25">
      <c r="A602">
        <v>61.3</v>
      </c>
      <c r="B602" t="b">
        <v>1</v>
      </c>
    </row>
    <row r="603" spans="1:2" x14ac:dyDescent="0.25">
      <c r="A603">
        <v>61</v>
      </c>
      <c r="B603" t="b">
        <v>1</v>
      </c>
    </row>
    <row r="604" spans="1:2" x14ac:dyDescent="0.25">
      <c r="A604">
        <v>66</v>
      </c>
      <c r="B604" t="b">
        <v>1</v>
      </c>
    </row>
    <row r="605" spans="1:2" x14ac:dyDescent="0.25">
      <c r="A605">
        <v>63</v>
      </c>
      <c r="B605" t="b">
        <v>1</v>
      </c>
    </row>
    <row r="606" spans="1:2" x14ac:dyDescent="0.25">
      <c r="A606">
        <v>60</v>
      </c>
      <c r="B606" t="b">
        <v>1</v>
      </c>
    </row>
    <row r="607" spans="1:2" x14ac:dyDescent="0.25">
      <c r="A607">
        <v>59.8</v>
      </c>
      <c r="B607" t="b">
        <v>1</v>
      </c>
    </row>
    <row r="608" spans="1:2" x14ac:dyDescent="0.25">
      <c r="A608">
        <v>59.6</v>
      </c>
      <c r="B608" t="b">
        <v>1</v>
      </c>
    </row>
    <row r="609" spans="1:2" x14ac:dyDescent="0.25">
      <c r="A609">
        <v>59.5</v>
      </c>
      <c r="B609" t="b">
        <v>0</v>
      </c>
    </row>
    <row r="610" spans="1:2" x14ac:dyDescent="0.25">
      <c r="A610">
        <v>59.5</v>
      </c>
      <c r="B610" t="b">
        <v>0</v>
      </c>
    </row>
    <row r="611" spans="1:2" x14ac:dyDescent="0.25">
      <c r="A611">
        <v>59.5</v>
      </c>
      <c r="B611" t="b">
        <v>0</v>
      </c>
    </row>
    <row r="612" spans="1:2" x14ac:dyDescent="0.25">
      <c r="A612">
        <v>64.7</v>
      </c>
      <c r="B612" t="b">
        <v>0</v>
      </c>
    </row>
    <row r="613" spans="1:2" x14ac:dyDescent="0.25">
      <c r="A613">
        <v>64.2</v>
      </c>
      <c r="B613" t="b">
        <v>0</v>
      </c>
    </row>
    <row r="614" spans="1:2" x14ac:dyDescent="0.25">
      <c r="A614">
        <v>63.9</v>
      </c>
      <c r="B614" t="b">
        <v>0</v>
      </c>
    </row>
    <row r="615" spans="1:2" x14ac:dyDescent="0.25">
      <c r="A615">
        <v>63.7</v>
      </c>
      <c r="B615" t="b">
        <v>0</v>
      </c>
    </row>
    <row r="616" spans="1:2" x14ac:dyDescent="0.25">
      <c r="A616">
        <v>62.9</v>
      </c>
      <c r="B616" t="b">
        <v>0</v>
      </c>
    </row>
    <row r="617" spans="1:2" x14ac:dyDescent="0.25">
      <c r="A617">
        <v>62</v>
      </c>
      <c r="B617" t="b">
        <v>0</v>
      </c>
    </row>
    <row r="618" spans="1:2" x14ac:dyDescent="0.25">
      <c r="A618">
        <v>68</v>
      </c>
      <c r="B618" t="b">
        <v>0</v>
      </c>
    </row>
    <row r="619" spans="1:2" x14ac:dyDescent="0.25">
      <c r="A619">
        <v>59.4</v>
      </c>
      <c r="B619" t="b">
        <v>0</v>
      </c>
    </row>
    <row r="620" spans="1:2" x14ac:dyDescent="0.25">
      <c r="A620">
        <v>58.2</v>
      </c>
      <c r="B620" t="b">
        <v>0</v>
      </c>
    </row>
    <row r="621" spans="1:2" x14ac:dyDescent="0.25">
      <c r="A621">
        <v>56.9</v>
      </c>
      <c r="B621" t="b">
        <v>0</v>
      </c>
    </row>
    <row r="622" spans="1:2" x14ac:dyDescent="0.25">
      <c r="A622">
        <v>55.3</v>
      </c>
      <c r="B622" t="b">
        <v>0</v>
      </c>
    </row>
    <row r="623" spans="1:2" x14ac:dyDescent="0.25">
      <c r="A623">
        <v>54.1</v>
      </c>
      <c r="B623" t="b">
        <v>0</v>
      </c>
    </row>
    <row r="624" spans="1:2" x14ac:dyDescent="0.25">
      <c r="A624">
        <v>53.2</v>
      </c>
      <c r="B624" t="b">
        <v>0</v>
      </c>
    </row>
    <row r="625" spans="1:2" x14ac:dyDescent="0.25">
      <c r="A625">
        <v>52.6</v>
      </c>
      <c r="B625" t="b">
        <v>0</v>
      </c>
    </row>
    <row r="626" spans="1:2" x14ac:dyDescent="0.25">
      <c r="A626">
        <v>52.7</v>
      </c>
      <c r="B626" t="b">
        <v>0</v>
      </c>
    </row>
    <row r="627" spans="1:2" x14ac:dyDescent="0.25">
      <c r="A627">
        <v>52.9</v>
      </c>
      <c r="B627" t="b">
        <v>0</v>
      </c>
    </row>
    <row r="628" spans="1:2" x14ac:dyDescent="0.25">
      <c r="A628">
        <v>0</v>
      </c>
      <c r="B628" t="b">
        <v>0</v>
      </c>
    </row>
    <row r="629" spans="1:2" x14ac:dyDescent="0.25">
      <c r="A629">
        <v>79.599999999999994</v>
      </c>
      <c r="B629" t="b">
        <v>0</v>
      </c>
    </row>
    <row r="630" spans="1:2" x14ac:dyDescent="0.25">
      <c r="A630">
        <v>79.5</v>
      </c>
      <c r="B630" t="b">
        <v>1</v>
      </c>
    </row>
    <row r="631" spans="1:2" x14ac:dyDescent="0.25">
      <c r="A631">
        <v>79.400000000000006</v>
      </c>
      <c r="B631" t="b">
        <v>1</v>
      </c>
    </row>
    <row r="632" spans="1:2" x14ac:dyDescent="0.25">
      <c r="A632">
        <v>79.2</v>
      </c>
      <c r="B632" t="b">
        <v>1</v>
      </c>
    </row>
    <row r="633" spans="1:2" x14ac:dyDescent="0.25">
      <c r="A633">
        <v>79</v>
      </c>
      <c r="B633" t="b">
        <v>1</v>
      </c>
    </row>
    <row r="634" spans="1:2" x14ac:dyDescent="0.25">
      <c r="A634">
        <v>78.099999999999994</v>
      </c>
      <c r="B634" t="b">
        <v>1</v>
      </c>
    </row>
    <row r="635" spans="1:2" x14ac:dyDescent="0.25">
      <c r="A635">
        <v>79.2</v>
      </c>
      <c r="B635" t="b">
        <v>1</v>
      </c>
    </row>
    <row r="636" spans="1:2" x14ac:dyDescent="0.25">
      <c r="A636">
        <v>78.900000000000006</v>
      </c>
      <c r="B636" t="b">
        <v>1</v>
      </c>
    </row>
    <row r="637" spans="1:2" x14ac:dyDescent="0.25">
      <c r="A637">
        <v>78.900000000000006</v>
      </c>
      <c r="B637" t="b">
        <v>1</v>
      </c>
    </row>
    <row r="638" spans="1:2" x14ac:dyDescent="0.25">
      <c r="A638">
        <v>78</v>
      </c>
      <c r="B638" t="b">
        <v>1</v>
      </c>
    </row>
    <row r="639" spans="1:2" x14ac:dyDescent="0.25">
      <c r="A639">
        <v>78.599999999999994</v>
      </c>
      <c r="B639" t="b">
        <v>1</v>
      </c>
    </row>
    <row r="640" spans="1:2" x14ac:dyDescent="0.25">
      <c r="A640">
        <v>77.7</v>
      </c>
      <c r="B640" t="b">
        <v>1</v>
      </c>
    </row>
    <row r="641" spans="1:2" x14ac:dyDescent="0.25">
      <c r="A641">
        <v>78</v>
      </c>
      <c r="B641" t="b">
        <v>1</v>
      </c>
    </row>
    <row r="642" spans="1:2" x14ac:dyDescent="0.25">
      <c r="A642">
        <v>78.3</v>
      </c>
      <c r="B642" t="b">
        <v>1</v>
      </c>
    </row>
    <row r="643" spans="1:2" x14ac:dyDescent="0.25">
      <c r="A643">
        <v>77.5</v>
      </c>
      <c r="B643" t="b">
        <v>1</v>
      </c>
    </row>
    <row r="644" spans="1:2" x14ac:dyDescent="0.25">
      <c r="A644">
        <v>77.599999999999994</v>
      </c>
      <c r="B644" t="b">
        <v>1</v>
      </c>
    </row>
    <row r="645" spans="1:2" x14ac:dyDescent="0.25">
      <c r="A645">
        <v>78</v>
      </c>
      <c r="B645" t="b">
        <v>0</v>
      </c>
    </row>
    <row r="646" spans="1:2" x14ac:dyDescent="0.25">
      <c r="A646">
        <v>77.8</v>
      </c>
      <c r="B646" t="b">
        <v>1</v>
      </c>
    </row>
    <row r="647" spans="1:2" x14ac:dyDescent="0.25">
      <c r="A647">
        <v>77.7</v>
      </c>
      <c r="B647" t="b">
        <v>1</v>
      </c>
    </row>
    <row r="648" spans="1:2" x14ac:dyDescent="0.25">
      <c r="A648">
        <v>77.099999999999994</v>
      </c>
      <c r="B648" t="b">
        <v>1</v>
      </c>
    </row>
    <row r="649" spans="1:2" x14ac:dyDescent="0.25">
      <c r="A649">
        <v>77</v>
      </c>
      <c r="B649" t="b">
        <v>1</v>
      </c>
    </row>
    <row r="650" spans="1:2" x14ac:dyDescent="0.25">
      <c r="A650">
        <v>76.599999999999994</v>
      </c>
      <c r="B650" t="b">
        <v>1</v>
      </c>
    </row>
    <row r="651" spans="1:2" x14ac:dyDescent="0.25">
      <c r="A651">
        <v>76.3</v>
      </c>
      <c r="B651" t="b">
        <v>1</v>
      </c>
    </row>
    <row r="652" spans="1:2" x14ac:dyDescent="0.25">
      <c r="A652">
        <v>76</v>
      </c>
      <c r="B652" t="b">
        <v>1</v>
      </c>
    </row>
    <row r="653" spans="1:2" x14ac:dyDescent="0.25">
      <c r="A653">
        <v>75.8</v>
      </c>
      <c r="B653" t="b">
        <v>1</v>
      </c>
    </row>
    <row r="654" spans="1:2" x14ac:dyDescent="0.25">
      <c r="A654">
        <v>75.900000000000006</v>
      </c>
      <c r="B654" t="b">
        <v>0</v>
      </c>
    </row>
    <row r="655" spans="1:2" x14ac:dyDescent="0.25">
      <c r="A655">
        <v>75.2</v>
      </c>
      <c r="B655" t="b">
        <v>0</v>
      </c>
    </row>
    <row r="656" spans="1:2" x14ac:dyDescent="0.25">
      <c r="A656">
        <v>75.400000000000006</v>
      </c>
      <c r="B656" t="b">
        <v>0</v>
      </c>
    </row>
    <row r="657" spans="1:2" x14ac:dyDescent="0.25">
      <c r="A657">
        <v>74.7</v>
      </c>
      <c r="B657" t="b">
        <v>0</v>
      </c>
    </row>
    <row r="658" spans="1:2" x14ac:dyDescent="0.25">
      <c r="A658">
        <v>74.8</v>
      </c>
      <c r="B658" t="b">
        <v>0</v>
      </c>
    </row>
    <row r="659" spans="1:2" x14ac:dyDescent="0.25">
      <c r="A659">
        <v>74.900000000000006</v>
      </c>
      <c r="B659" t="b">
        <v>0</v>
      </c>
    </row>
    <row r="660" spans="1:2" x14ac:dyDescent="0.25">
      <c r="A660">
        <v>74.7</v>
      </c>
      <c r="B660" t="b">
        <v>0</v>
      </c>
    </row>
    <row r="661" spans="1:2" x14ac:dyDescent="0.25">
      <c r="A661">
        <v>79.099999999999994</v>
      </c>
      <c r="B661" t="b">
        <v>0</v>
      </c>
    </row>
    <row r="662" spans="1:2" x14ac:dyDescent="0.25">
      <c r="A662">
        <v>79</v>
      </c>
      <c r="B662" t="b">
        <v>0</v>
      </c>
    </row>
    <row r="663" spans="1:2" x14ac:dyDescent="0.25">
      <c r="A663">
        <v>78.7</v>
      </c>
      <c r="B663" t="b">
        <v>0</v>
      </c>
    </row>
    <row r="664" spans="1:2" x14ac:dyDescent="0.25">
      <c r="A664">
        <v>78.7</v>
      </c>
      <c r="B664" t="b">
        <v>0</v>
      </c>
    </row>
    <row r="665" spans="1:2" x14ac:dyDescent="0.25">
      <c r="A665">
        <v>78.8</v>
      </c>
      <c r="B665" t="b">
        <v>0</v>
      </c>
    </row>
    <row r="666" spans="1:2" x14ac:dyDescent="0.25">
      <c r="A666">
        <v>78</v>
      </c>
      <c r="B666" t="b">
        <v>0</v>
      </c>
    </row>
    <row r="667" spans="1:2" x14ac:dyDescent="0.25">
      <c r="A667">
        <v>78.099999999999994</v>
      </c>
      <c r="B667" t="b">
        <v>0</v>
      </c>
    </row>
    <row r="668" spans="1:2" x14ac:dyDescent="0.25">
      <c r="A668">
        <v>77.900000000000006</v>
      </c>
      <c r="B668" t="b">
        <v>0</v>
      </c>
    </row>
    <row r="669" spans="1:2" x14ac:dyDescent="0.25">
      <c r="A669">
        <v>78.099999999999994</v>
      </c>
      <c r="B669" t="b">
        <v>0</v>
      </c>
    </row>
    <row r="670" spans="1:2" x14ac:dyDescent="0.25">
      <c r="A670">
        <v>78</v>
      </c>
      <c r="B670" t="b">
        <v>0</v>
      </c>
    </row>
    <row r="671" spans="1:2" x14ac:dyDescent="0.25">
      <c r="A671">
        <v>77.2</v>
      </c>
      <c r="B671" t="b">
        <v>0</v>
      </c>
    </row>
    <row r="672" spans="1:2" x14ac:dyDescent="0.25">
      <c r="A672">
        <v>77.3</v>
      </c>
      <c r="B672" t="b">
        <v>0</v>
      </c>
    </row>
    <row r="673" spans="1:2" x14ac:dyDescent="0.25">
      <c r="A673">
        <v>77.400000000000006</v>
      </c>
      <c r="B673" t="b">
        <v>0</v>
      </c>
    </row>
    <row r="674" spans="1:2" x14ac:dyDescent="0.25">
      <c r="A674">
        <v>77.7</v>
      </c>
      <c r="B674" t="b">
        <v>0</v>
      </c>
    </row>
    <row r="675" spans="1:2" x14ac:dyDescent="0.25">
      <c r="A675">
        <v>76.7</v>
      </c>
      <c r="B675" t="b">
        <v>0</v>
      </c>
    </row>
    <row r="676" spans="1:2" x14ac:dyDescent="0.25">
      <c r="A676">
        <v>76.900000000000006</v>
      </c>
      <c r="B676" t="b">
        <v>0</v>
      </c>
    </row>
    <row r="677" spans="1:2" x14ac:dyDescent="0.25">
      <c r="A677">
        <v>85</v>
      </c>
      <c r="B677" t="b">
        <v>0</v>
      </c>
    </row>
    <row r="678" spans="1:2" x14ac:dyDescent="0.25">
      <c r="A678">
        <v>83</v>
      </c>
      <c r="B678" t="b">
        <v>1</v>
      </c>
    </row>
    <row r="679" spans="1:2" x14ac:dyDescent="0.25">
      <c r="A679">
        <v>81</v>
      </c>
      <c r="B679" t="b">
        <v>1</v>
      </c>
    </row>
    <row r="680" spans="1:2" x14ac:dyDescent="0.25">
      <c r="A680">
        <v>80</v>
      </c>
      <c r="B680" t="b">
        <v>1</v>
      </c>
    </row>
    <row r="681" spans="1:2" x14ac:dyDescent="0.25">
      <c r="A681">
        <v>79.7</v>
      </c>
      <c r="B681" t="b">
        <v>1</v>
      </c>
    </row>
    <row r="682" spans="1:2" x14ac:dyDescent="0.25">
      <c r="A682">
        <v>79.5</v>
      </c>
      <c r="B682" t="b">
        <v>1</v>
      </c>
    </row>
    <row r="683" spans="1:2" x14ac:dyDescent="0.25">
      <c r="A683">
        <v>79.3</v>
      </c>
      <c r="B683" t="b">
        <v>1</v>
      </c>
    </row>
    <row r="684" spans="1:2" x14ac:dyDescent="0.25">
      <c r="A684">
        <v>79.099999999999994</v>
      </c>
      <c r="B684" t="b">
        <v>1</v>
      </c>
    </row>
    <row r="685" spans="1:2" x14ac:dyDescent="0.25">
      <c r="A685">
        <v>78.900000000000006</v>
      </c>
      <c r="B685" t="b">
        <v>1</v>
      </c>
    </row>
    <row r="686" spans="1:2" x14ac:dyDescent="0.25">
      <c r="A686">
        <v>78.8</v>
      </c>
      <c r="B686" t="b">
        <v>1</v>
      </c>
    </row>
    <row r="687" spans="1:2" x14ac:dyDescent="0.25">
      <c r="A687">
        <v>78.7</v>
      </c>
      <c r="B687" t="b">
        <v>1</v>
      </c>
    </row>
    <row r="688" spans="1:2" x14ac:dyDescent="0.25">
      <c r="A688">
        <v>78.599999999999994</v>
      </c>
      <c r="B688" t="b">
        <v>1</v>
      </c>
    </row>
    <row r="689" spans="1:2" x14ac:dyDescent="0.25">
      <c r="A689">
        <v>78.5</v>
      </c>
      <c r="B689" t="b">
        <v>1</v>
      </c>
    </row>
    <row r="690" spans="1:2" x14ac:dyDescent="0.25">
      <c r="A690">
        <v>78.400000000000006</v>
      </c>
      <c r="B690" t="b">
        <v>1</v>
      </c>
    </row>
    <row r="691" spans="1:2" x14ac:dyDescent="0.25">
      <c r="A691">
        <v>78.2</v>
      </c>
      <c r="B691" t="b">
        <v>1</v>
      </c>
    </row>
    <row r="692" spans="1:2" x14ac:dyDescent="0.25">
      <c r="A692">
        <v>78.099999999999994</v>
      </c>
      <c r="B692" t="b">
        <v>1</v>
      </c>
    </row>
    <row r="693" spans="1:2" x14ac:dyDescent="0.25">
      <c r="A693">
        <v>78.8</v>
      </c>
      <c r="B693" t="b">
        <v>0</v>
      </c>
    </row>
    <row r="694" spans="1:2" x14ac:dyDescent="0.25">
      <c r="A694">
        <v>78.599999999999994</v>
      </c>
      <c r="B694" t="b">
        <v>0</v>
      </c>
    </row>
    <row r="695" spans="1:2" x14ac:dyDescent="0.25">
      <c r="A695">
        <v>78.2</v>
      </c>
      <c r="B695" t="b">
        <v>0</v>
      </c>
    </row>
    <row r="696" spans="1:2" x14ac:dyDescent="0.25">
      <c r="A696">
        <v>78</v>
      </c>
      <c r="B696" t="b">
        <v>0</v>
      </c>
    </row>
    <row r="697" spans="1:2" x14ac:dyDescent="0.25">
      <c r="A697">
        <v>77.8</v>
      </c>
      <c r="B697" t="b">
        <v>0</v>
      </c>
    </row>
    <row r="698" spans="1:2" x14ac:dyDescent="0.25">
      <c r="A698">
        <v>77.5</v>
      </c>
      <c r="B698" t="b">
        <v>0</v>
      </c>
    </row>
    <row r="699" spans="1:2" x14ac:dyDescent="0.25">
      <c r="A699">
        <v>77.099999999999994</v>
      </c>
      <c r="B699" t="b">
        <v>0</v>
      </c>
    </row>
    <row r="700" spans="1:2" x14ac:dyDescent="0.25">
      <c r="A700">
        <v>77</v>
      </c>
      <c r="B700" t="b">
        <v>0</v>
      </c>
    </row>
    <row r="701" spans="1:2" x14ac:dyDescent="0.25">
      <c r="A701">
        <v>76.8</v>
      </c>
      <c r="B701" t="b">
        <v>0</v>
      </c>
    </row>
    <row r="702" spans="1:2" x14ac:dyDescent="0.25">
      <c r="A702">
        <v>76.5</v>
      </c>
      <c r="B702" t="b">
        <v>0</v>
      </c>
    </row>
    <row r="703" spans="1:2" x14ac:dyDescent="0.25">
      <c r="A703">
        <v>75.900000000000006</v>
      </c>
      <c r="B703" t="b">
        <v>0</v>
      </c>
    </row>
    <row r="704" spans="1:2" x14ac:dyDescent="0.25">
      <c r="A704">
        <v>75.8</v>
      </c>
      <c r="B704" t="b">
        <v>0</v>
      </c>
    </row>
    <row r="705" spans="1:2" x14ac:dyDescent="0.25">
      <c r="A705">
        <v>75.2</v>
      </c>
      <c r="B705" t="b">
        <v>0</v>
      </c>
    </row>
    <row r="706" spans="1:2" x14ac:dyDescent="0.25">
      <c r="A706">
        <v>75.3</v>
      </c>
      <c r="B706" t="b">
        <v>0</v>
      </c>
    </row>
    <row r="707" spans="1:2" x14ac:dyDescent="0.25">
      <c r="A707">
        <v>75.099999999999994</v>
      </c>
      <c r="B707" t="b">
        <v>0</v>
      </c>
    </row>
    <row r="708" spans="1:2" x14ac:dyDescent="0.25">
      <c r="A708">
        <v>74.7</v>
      </c>
      <c r="B708" t="b">
        <v>0</v>
      </c>
    </row>
    <row r="709" spans="1:2" x14ac:dyDescent="0.25">
      <c r="A709">
        <v>76</v>
      </c>
      <c r="B709" t="b">
        <v>0</v>
      </c>
    </row>
    <row r="710" spans="1:2" x14ac:dyDescent="0.25">
      <c r="A710">
        <v>73</v>
      </c>
      <c r="B710" t="b">
        <v>0</v>
      </c>
    </row>
    <row r="711" spans="1:2" x14ac:dyDescent="0.25">
      <c r="A711">
        <v>71</v>
      </c>
      <c r="B711" t="b">
        <v>0</v>
      </c>
    </row>
    <row r="712" spans="1:2" x14ac:dyDescent="0.25">
      <c r="A712">
        <v>69.8</v>
      </c>
      <c r="B712" t="b">
        <v>0</v>
      </c>
    </row>
    <row r="713" spans="1:2" x14ac:dyDescent="0.25">
      <c r="A713">
        <v>69.400000000000006</v>
      </c>
      <c r="B713" t="b">
        <v>0</v>
      </c>
    </row>
    <row r="714" spans="1:2" x14ac:dyDescent="0.25">
      <c r="A714">
        <v>69</v>
      </c>
      <c r="B714" t="b">
        <v>0</v>
      </c>
    </row>
    <row r="715" spans="1:2" x14ac:dyDescent="0.25">
      <c r="A715">
        <v>68.7</v>
      </c>
      <c r="B715" t="b">
        <v>0</v>
      </c>
    </row>
    <row r="716" spans="1:2" x14ac:dyDescent="0.25">
      <c r="A716">
        <v>68.599999999999994</v>
      </c>
      <c r="B716" t="b">
        <v>0</v>
      </c>
    </row>
    <row r="717" spans="1:2" x14ac:dyDescent="0.25">
      <c r="A717">
        <v>68.5</v>
      </c>
      <c r="B717" t="b">
        <v>0</v>
      </c>
    </row>
    <row r="718" spans="1:2" x14ac:dyDescent="0.25">
      <c r="A718">
        <v>68.5</v>
      </c>
      <c r="B718" t="b">
        <v>0</v>
      </c>
    </row>
    <row r="719" spans="1:2" x14ac:dyDescent="0.25">
      <c r="A719">
        <v>68.5</v>
      </c>
      <c r="B719" t="b">
        <v>0</v>
      </c>
    </row>
    <row r="720" spans="1:2" x14ac:dyDescent="0.25">
      <c r="A720">
        <v>68.400000000000006</v>
      </c>
      <c r="B720" t="b">
        <v>0</v>
      </c>
    </row>
    <row r="721" spans="1:2" x14ac:dyDescent="0.25">
      <c r="A721">
        <v>68.099999999999994</v>
      </c>
      <c r="B721" t="b">
        <v>0</v>
      </c>
    </row>
    <row r="722" spans="1:2" x14ac:dyDescent="0.25">
      <c r="A722">
        <v>67.599999999999994</v>
      </c>
      <c r="B722" t="b">
        <v>0</v>
      </c>
    </row>
    <row r="723" spans="1:2" x14ac:dyDescent="0.25">
      <c r="A723">
        <v>66.599999999999994</v>
      </c>
      <c r="B723" t="b">
        <v>0</v>
      </c>
    </row>
    <row r="724" spans="1:2" x14ac:dyDescent="0.25">
      <c r="A724">
        <v>65.400000000000006</v>
      </c>
      <c r="B724" t="b">
        <v>0</v>
      </c>
    </row>
    <row r="725" spans="1:2" x14ac:dyDescent="0.25">
      <c r="A725">
        <v>59.8</v>
      </c>
      <c r="B725" t="b">
        <v>0</v>
      </c>
    </row>
    <row r="726" spans="1:2" x14ac:dyDescent="0.25">
      <c r="A726">
        <v>59.3</v>
      </c>
      <c r="B726" t="b">
        <v>0</v>
      </c>
    </row>
    <row r="727" spans="1:2" x14ac:dyDescent="0.25">
      <c r="A727">
        <v>58.8</v>
      </c>
      <c r="B727" t="b">
        <v>0</v>
      </c>
    </row>
    <row r="728" spans="1:2" x14ac:dyDescent="0.25">
      <c r="A728">
        <v>58.3</v>
      </c>
      <c r="B728" t="b">
        <v>0</v>
      </c>
    </row>
    <row r="729" spans="1:2" x14ac:dyDescent="0.25">
      <c r="A729">
        <v>57.9</v>
      </c>
      <c r="B729" t="b">
        <v>0</v>
      </c>
    </row>
    <row r="730" spans="1:2" x14ac:dyDescent="0.25">
      <c r="A730">
        <v>57.4</v>
      </c>
      <c r="B730" t="b">
        <v>0</v>
      </c>
    </row>
    <row r="731" spans="1:2" x14ac:dyDescent="0.25">
      <c r="A731">
        <v>56.7</v>
      </c>
      <c r="B731" t="b">
        <v>0</v>
      </c>
    </row>
    <row r="732" spans="1:2" x14ac:dyDescent="0.25">
      <c r="A732">
        <v>56.3</v>
      </c>
      <c r="B732" t="b">
        <v>0</v>
      </c>
    </row>
    <row r="733" spans="1:2" x14ac:dyDescent="0.25">
      <c r="A733">
        <v>55.7</v>
      </c>
      <c r="B733" t="b">
        <v>0</v>
      </c>
    </row>
    <row r="734" spans="1:2" x14ac:dyDescent="0.25">
      <c r="A734">
        <v>55</v>
      </c>
      <c r="B734" t="b">
        <v>0</v>
      </c>
    </row>
    <row r="735" spans="1:2" x14ac:dyDescent="0.25">
      <c r="A735">
        <v>54.3</v>
      </c>
      <c r="B735" t="b">
        <v>0</v>
      </c>
    </row>
    <row r="736" spans="1:2" x14ac:dyDescent="0.25">
      <c r="A736">
        <v>53.5</v>
      </c>
      <c r="B736" t="b">
        <v>0</v>
      </c>
    </row>
    <row r="737" spans="1:2" x14ac:dyDescent="0.25">
      <c r="A737">
        <v>52.8</v>
      </c>
      <c r="B737" t="b">
        <v>0</v>
      </c>
    </row>
    <row r="738" spans="1:2" x14ac:dyDescent="0.25">
      <c r="A738">
        <v>52.1</v>
      </c>
      <c r="B738" t="b">
        <v>0</v>
      </c>
    </row>
    <row r="739" spans="1:2" x14ac:dyDescent="0.25">
      <c r="A739">
        <v>51.8</v>
      </c>
      <c r="B739" t="b">
        <v>0</v>
      </c>
    </row>
    <row r="740" spans="1:2" x14ac:dyDescent="0.25">
      <c r="A740">
        <v>51.3</v>
      </c>
      <c r="B740" t="b">
        <v>0</v>
      </c>
    </row>
    <row r="741" spans="1:2" x14ac:dyDescent="0.25">
      <c r="A741">
        <v>86</v>
      </c>
      <c r="B741" t="b">
        <v>0</v>
      </c>
    </row>
    <row r="742" spans="1:2" x14ac:dyDescent="0.25">
      <c r="A742">
        <v>84</v>
      </c>
      <c r="B742" t="b">
        <v>0</v>
      </c>
    </row>
    <row r="743" spans="1:2" x14ac:dyDescent="0.25">
      <c r="A743">
        <v>81</v>
      </c>
      <c r="B743" t="b">
        <v>0</v>
      </c>
    </row>
    <row r="744" spans="1:2" x14ac:dyDescent="0.25">
      <c r="A744">
        <v>80</v>
      </c>
      <c r="B744" t="b">
        <v>0</v>
      </c>
    </row>
    <row r="745" spans="1:2" x14ac:dyDescent="0.25">
      <c r="A745">
        <v>79.7</v>
      </c>
      <c r="B745" t="b">
        <v>0</v>
      </c>
    </row>
    <row r="746" spans="1:2" x14ac:dyDescent="0.25">
      <c r="A746">
        <v>79.2</v>
      </c>
      <c r="B746" t="b">
        <v>0</v>
      </c>
    </row>
    <row r="747" spans="1:2" x14ac:dyDescent="0.25">
      <c r="A747">
        <v>78.900000000000006</v>
      </c>
      <c r="B747" t="b">
        <v>0</v>
      </c>
    </row>
    <row r="748" spans="1:2" x14ac:dyDescent="0.25">
      <c r="A748">
        <v>78.8</v>
      </c>
      <c r="B748" t="b">
        <v>0</v>
      </c>
    </row>
    <row r="749" spans="1:2" x14ac:dyDescent="0.25">
      <c r="A749">
        <v>78.400000000000006</v>
      </c>
      <c r="B749" t="b">
        <v>0</v>
      </c>
    </row>
    <row r="750" spans="1:2" x14ac:dyDescent="0.25">
      <c r="A750">
        <v>78.099999999999994</v>
      </c>
      <c r="B750" t="b">
        <v>0</v>
      </c>
    </row>
    <row r="751" spans="1:2" x14ac:dyDescent="0.25">
      <c r="A751">
        <v>78.099999999999994</v>
      </c>
      <c r="B751" t="b">
        <v>0</v>
      </c>
    </row>
    <row r="752" spans="1:2" x14ac:dyDescent="0.25">
      <c r="A752">
        <v>77.7</v>
      </c>
      <c r="B752" t="b">
        <v>0</v>
      </c>
    </row>
    <row r="753" spans="1:2" x14ac:dyDescent="0.25">
      <c r="A753">
        <v>77.3</v>
      </c>
      <c r="B753" t="b">
        <v>0</v>
      </c>
    </row>
    <row r="754" spans="1:2" x14ac:dyDescent="0.25">
      <c r="A754">
        <v>77</v>
      </c>
      <c r="B754" t="b">
        <v>0</v>
      </c>
    </row>
    <row r="755" spans="1:2" x14ac:dyDescent="0.25">
      <c r="A755">
        <v>77</v>
      </c>
      <c r="B755" t="b">
        <v>0</v>
      </c>
    </row>
    <row r="756" spans="1:2" x14ac:dyDescent="0.25">
      <c r="A756">
        <v>76.900000000000006</v>
      </c>
      <c r="B756" t="b">
        <v>0</v>
      </c>
    </row>
    <row r="757" spans="1:2" x14ac:dyDescent="0.25">
      <c r="A757">
        <v>63.5</v>
      </c>
      <c r="B757" t="b">
        <v>0</v>
      </c>
    </row>
    <row r="758" spans="1:2" x14ac:dyDescent="0.25">
      <c r="A758">
        <v>63</v>
      </c>
      <c r="B758" t="b">
        <v>1</v>
      </c>
    </row>
    <row r="759" spans="1:2" x14ac:dyDescent="0.25">
      <c r="A759">
        <v>62.7</v>
      </c>
      <c r="B759" t="b">
        <v>1</v>
      </c>
    </row>
    <row r="760" spans="1:2" x14ac:dyDescent="0.25">
      <c r="A760">
        <v>62.2</v>
      </c>
      <c r="B760" t="b">
        <v>1</v>
      </c>
    </row>
    <row r="761" spans="1:2" x14ac:dyDescent="0.25">
      <c r="A761">
        <v>61.8</v>
      </c>
      <c r="B761" t="b">
        <v>1</v>
      </c>
    </row>
    <row r="762" spans="1:2" x14ac:dyDescent="0.25">
      <c r="A762">
        <v>61.3</v>
      </c>
      <c r="B762" t="b">
        <v>1</v>
      </c>
    </row>
    <row r="763" spans="1:2" x14ac:dyDescent="0.25">
      <c r="A763">
        <v>69</v>
      </c>
      <c r="B763" t="b">
        <v>1</v>
      </c>
    </row>
    <row r="764" spans="1:2" x14ac:dyDescent="0.25">
      <c r="A764">
        <v>62</v>
      </c>
      <c r="B764" t="b">
        <v>1</v>
      </c>
    </row>
    <row r="765" spans="1:2" x14ac:dyDescent="0.25">
      <c r="A765">
        <v>59.8</v>
      </c>
      <c r="B765" t="b">
        <v>1</v>
      </c>
    </row>
    <row r="766" spans="1:2" x14ac:dyDescent="0.25">
      <c r="A766">
        <v>59.1</v>
      </c>
      <c r="B766" t="b">
        <v>0</v>
      </c>
    </row>
    <row r="767" spans="1:2" x14ac:dyDescent="0.25">
      <c r="A767">
        <v>58.6</v>
      </c>
      <c r="B767" t="b">
        <v>0</v>
      </c>
    </row>
    <row r="768" spans="1:2" x14ac:dyDescent="0.25">
      <c r="A768">
        <v>58.1</v>
      </c>
      <c r="B768" t="b">
        <v>0</v>
      </c>
    </row>
    <row r="769" spans="1:2" x14ac:dyDescent="0.25">
      <c r="A769">
        <v>58</v>
      </c>
      <c r="B769" t="b">
        <v>0</v>
      </c>
    </row>
    <row r="770" spans="1:2" x14ac:dyDescent="0.25">
      <c r="A770">
        <v>57.9</v>
      </c>
      <c r="B770" t="b">
        <v>0</v>
      </c>
    </row>
    <row r="771" spans="1:2" x14ac:dyDescent="0.25">
      <c r="A771">
        <v>57.7</v>
      </c>
      <c r="B771" t="b">
        <v>0</v>
      </c>
    </row>
    <row r="772" spans="1:2" x14ac:dyDescent="0.25">
      <c r="A772">
        <v>57.4</v>
      </c>
      <c r="B772" t="b">
        <v>0</v>
      </c>
    </row>
    <row r="773" spans="1:2" x14ac:dyDescent="0.25">
      <c r="A773">
        <v>0</v>
      </c>
      <c r="B773" t="b">
        <v>0</v>
      </c>
    </row>
    <row r="774" spans="1:2" x14ac:dyDescent="0.25">
      <c r="A774">
        <v>73.900000000000006</v>
      </c>
      <c r="B774" t="b">
        <v>0</v>
      </c>
    </row>
    <row r="775" spans="1:2" x14ac:dyDescent="0.25">
      <c r="A775">
        <v>73.599999999999994</v>
      </c>
      <c r="B775" t="b">
        <v>1</v>
      </c>
    </row>
    <row r="776" spans="1:2" x14ac:dyDescent="0.25">
      <c r="A776">
        <v>73.400000000000006</v>
      </c>
      <c r="B776" t="b">
        <v>1</v>
      </c>
    </row>
    <row r="777" spans="1:2" x14ac:dyDescent="0.25">
      <c r="A777">
        <v>72.099999999999994</v>
      </c>
      <c r="B777" t="b">
        <v>1</v>
      </c>
    </row>
    <row r="778" spans="1:2" x14ac:dyDescent="0.25">
      <c r="A778">
        <v>73.099999999999994</v>
      </c>
      <c r="B778" t="b">
        <v>1</v>
      </c>
    </row>
    <row r="779" spans="1:2" x14ac:dyDescent="0.25">
      <c r="A779">
        <v>72.7</v>
      </c>
      <c r="B779" t="b">
        <v>1</v>
      </c>
    </row>
    <row r="780" spans="1:2" x14ac:dyDescent="0.25">
      <c r="A780">
        <v>73.599999999999994</v>
      </c>
      <c r="B780" t="b">
        <v>1</v>
      </c>
    </row>
    <row r="781" spans="1:2" x14ac:dyDescent="0.25">
      <c r="A781">
        <v>73.3</v>
      </c>
      <c r="B781" t="b">
        <v>1</v>
      </c>
    </row>
    <row r="782" spans="1:2" x14ac:dyDescent="0.25">
      <c r="A782">
        <v>72.900000000000006</v>
      </c>
      <c r="B782" t="b">
        <v>1</v>
      </c>
    </row>
    <row r="783" spans="1:2" x14ac:dyDescent="0.25">
      <c r="A783">
        <v>72.3</v>
      </c>
      <c r="B783" t="b">
        <v>1</v>
      </c>
    </row>
    <row r="784" spans="1:2" x14ac:dyDescent="0.25">
      <c r="A784">
        <v>69.7</v>
      </c>
      <c r="B784" t="b">
        <v>1</v>
      </c>
    </row>
    <row r="785" spans="1:2" x14ac:dyDescent="0.25">
      <c r="A785">
        <v>69.3</v>
      </c>
      <c r="B785" t="b">
        <v>1</v>
      </c>
    </row>
    <row r="786" spans="1:2" x14ac:dyDescent="0.25">
      <c r="A786">
        <v>73</v>
      </c>
      <c r="B786" t="b">
        <v>1</v>
      </c>
    </row>
    <row r="787" spans="1:2" x14ac:dyDescent="0.25">
      <c r="A787">
        <v>71.400000000000006</v>
      </c>
      <c r="B787" t="b">
        <v>1</v>
      </c>
    </row>
    <row r="788" spans="1:2" x14ac:dyDescent="0.25">
      <c r="A788">
        <v>71.2</v>
      </c>
      <c r="B788" t="b">
        <v>1</v>
      </c>
    </row>
    <row r="789" spans="1:2" x14ac:dyDescent="0.25">
      <c r="A789">
        <v>72</v>
      </c>
      <c r="B789" t="b">
        <v>1</v>
      </c>
    </row>
    <row r="790" spans="1:2" x14ac:dyDescent="0.25">
      <c r="A790">
        <v>76.2</v>
      </c>
      <c r="B790" t="b">
        <v>0</v>
      </c>
    </row>
    <row r="791" spans="1:2" x14ac:dyDescent="0.25">
      <c r="A791">
        <v>76</v>
      </c>
      <c r="B791" t="b">
        <v>1</v>
      </c>
    </row>
    <row r="792" spans="1:2" x14ac:dyDescent="0.25">
      <c r="A792">
        <v>76</v>
      </c>
      <c r="B792" t="b">
        <v>1</v>
      </c>
    </row>
    <row r="793" spans="1:2" x14ac:dyDescent="0.25">
      <c r="A793">
        <v>75.5</v>
      </c>
      <c r="B793" t="b">
        <v>1</v>
      </c>
    </row>
    <row r="794" spans="1:2" x14ac:dyDescent="0.25">
      <c r="A794">
        <v>75.3</v>
      </c>
      <c r="B794" t="b">
        <v>1</v>
      </c>
    </row>
    <row r="795" spans="1:2" x14ac:dyDescent="0.25">
      <c r="A795">
        <v>75</v>
      </c>
      <c r="B795" t="b">
        <v>1</v>
      </c>
    </row>
    <row r="796" spans="1:2" x14ac:dyDescent="0.25">
      <c r="A796">
        <v>75.099999999999994</v>
      </c>
      <c r="B796" t="b">
        <v>1</v>
      </c>
    </row>
    <row r="797" spans="1:2" x14ac:dyDescent="0.25">
      <c r="A797">
        <v>74.599999999999994</v>
      </c>
      <c r="B797" t="b">
        <v>1</v>
      </c>
    </row>
    <row r="798" spans="1:2" x14ac:dyDescent="0.25">
      <c r="A798">
        <v>74.7</v>
      </c>
      <c r="B798" t="b">
        <v>1</v>
      </c>
    </row>
    <row r="799" spans="1:2" x14ac:dyDescent="0.25">
      <c r="A799">
        <v>74.400000000000006</v>
      </c>
      <c r="B799" t="b">
        <v>1</v>
      </c>
    </row>
    <row r="800" spans="1:2" x14ac:dyDescent="0.25">
      <c r="A800">
        <v>74.2</v>
      </c>
      <c r="B800" t="b">
        <v>1</v>
      </c>
    </row>
    <row r="801" spans="1:2" x14ac:dyDescent="0.25">
      <c r="A801">
        <v>74.400000000000006</v>
      </c>
      <c r="B801" t="b">
        <v>1</v>
      </c>
    </row>
    <row r="802" spans="1:2" x14ac:dyDescent="0.25">
      <c r="A802">
        <v>74.400000000000006</v>
      </c>
      <c r="B802" t="b">
        <v>1</v>
      </c>
    </row>
    <row r="803" spans="1:2" x14ac:dyDescent="0.25">
      <c r="A803">
        <v>73.599999999999994</v>
      </c>
      <c r="B803" t="b">
        <v>1</v>
      </c>
    </row>
    <row r="804" spans="1:2" x14ac:dyDescent="0.25">
      <c r="A804">
        <v>73.400000000000006</v>
      </c>
      <c r="B804" t="b">
        <v>1</v>
      </c>
    </row>
    <row r="805" spans="1:2" x14ac:dyDescent="0.25">
      <c r="A805">
        <v>72.8</v>
      </c>
      <c r="B805" t="b">
        <v>1</v>
      </c>
    </row>
    <row r="806" spans="1:2" x14ac:dyDescent="0.25">
      <c r="A806">
        <v>79</v>
      </c>
      <c r="B806" t="b">
        <v>0</v>
      </c>
    </row>
    <row r="807" spans="1:2" x14ac:dyDescent="0.25">
      <c r="A807">
        <v>78</v>
      </c>
      <c r="B807" t="b">
        <v>0</v>
      </c>
    </row>
    <row r="808" spans="1:2" x14ac:dyDescent="0.25">
      <c r="A808">
        <v>79</v>
      </c>
      <c r="B808" t="b">
        <v>0</v>
      </c>
    </row>
    <row r="809" spans="1:2" x14ac:dyDescent="0.25">
      <c r="A809">
        <v>72</v>
      </c>
      <c r="B809" t="b">
        <v>0</v>
      </c>
    </row>
    <row r="810" spans="1:2" x14ac:dyDescent="0.25">
      <c r="A810">
        <v>74</v>
      </c>
      <c r="B810" t="b">
        <v>0</v>
      </c>
    </row>
    <row r="811" spans="1:2" x14ac:dyDescent="0.25">
      <c r="A811">
        <v>70</v>
      </c>
      <c r="B811" t="b">
        <v>0</v>
      </c>
    </row>
    <row r="812" spans="1:2" x14ac:dyDescent="0.25">
      <c r="A812">
        <v>69.900000000000006</v>
      </c>
      <c r="B812" t="b">
        <v>0</v>
      </c>
    </row>
    <row r="813" spans="1:2" x14ac:dyDescent="0.25">
      <c r="A813">
        <v>69.8</v>
      </c>
      <c r="B813" t="b">
        <v>0</v>
      </c>
    </row>
    <row r="814" spans="1:2" x14ac:dyDescent="0.25">
      <c r="A814">
        <v>69.7</v>
      </c>
      <c r="B814" t="b">
        <v>0</v>
      </c>
    </row>
    <row r="815" spans="1:2" x14ac:dyDescent="0.25">
      <c r="A815">
        <v>69.5</v>
      </c>
      <c r="B815" t="b">
        <v>0</v>
      </c>
    </row>
    <row r="816" spans="1:2" x14ac:dyDescent="0.25">
      <c r="A816">
        <v>69.400000000000006</v>
      </c>
      <c r="B816" t="b">
        <v>0</v>
      </c>
    </row>
    <row r="817" spans="1:2" x14ac:dyDescent="0.25">
      <c r="A817">
        <v>69</v>
      </c>
      <c r="B817" t="b">
        <v>0</v>
      </c>
    </row>
    <row r="818" spans="1:2" x14ac:dyDescent="0.25">
      <c r="A818">
        <v>68.599999999999994</v>
      </c>
      <c r="B818" t="b">
        <v>0</v>
      </c>
    </row>
    <row r="819" spans="1:2" x14ac:dyDescent="0.25">
      <c r="A819">
        <v>68.7</v>
      </c>
      <c r="B819" t="b">
        <v>0</v>
      </c>
    </row>
    <row r="820" spans="1:2" x14ac:dyDescent="0.25">
      <c r="A820">
        <v>68.599999999999994</v>
      </c>
      <c r="B820" t="b">
        <v>0</v>
      </c>
    </row>
    <row r="821" spans="1:2" x14ac:dyDescent="0.25">
      <c r="A821">
        <v>68.8</v>
      </c>
      <c r="B821" t="b">
        <v>0</v>
      </c>
    </row>
    <row r="822" spans="1:2" x14ac:dyDescent="0.25">
      <c r="A822">
        <v>73.5</v>
      </c>
      <c r="B822" t="b">
        <v>0</v>
      </c>
    </row>
    <row r="823" spans="1:2" x14ac:dyDescent="0.25">
      <c r="A823">
        <v>73.3</v>
      </c>
      <c r="B823" t="b">
        <v>1</v>
      </c>
    </row>
    <row r="824" spans="1:2" x14ac:dyDescent="0.25">
      <c r="A824">
        <v>73</v>
      </c>
      <c r="B824" t="b">
        <v>1</v>
      </c>
    </row>
    <row r="825" spans="1:2" x14ac:dyDescent="0.25">
      <c r="A825">
        <v>73</v>
      </c>
      <c r="B825" t="b">
        <v>1</v>
      </c>
    </row>
    <row r="826" spans="1:2" x14ac:dyDescent="0.25">
      <c r="A826">
        <v>72</v>
      </c>
      <c r="B826" t="b">
        <v>1</v>
      </c>
    </row>
    <row r="827" spans="1:2" x14ac:dyDescent="0.25">
      <c r="A827">
        <v>72</v>
      </c>
      <c r="B827" t="b">
        <v>1</v>
      </c>
    </row>
    <row r="828" spans="1:2" x14ac:dyDescent="0.25">
      <c r="A828">
        <v>71.400000000000006</v>
      </c>
      <c r="B828" t="b">
        <v>1</v>
      </c>
    </row>
    <row r="829" spans="1:2" x14ac:dyDescent="0.25">
      <c r="A829">
        <v>71.7</v>
      </c>
      <c r="B829" t="b">
        <v>1</v>
      </c>
    </row>
    <row r="830" spans="1:2" x14ac:dyDescent="0.25">
      <c r="A830">
        <v>71.2</v>
      </c>
      <c r="B830" t="b">
        <v>1</v>
      </c>
    </row>
    <row r="831" spans="1:2" x14ac:dyDescent="0.25">
      <c r="A831">
        <v>75</v>
      </c>
      <c r="B831" t="b">
        <v>1</v>
      </c>
    </row>
    <row r="832" spans="1:2" x14ac:dyDescent="0.25">
      <c r="A832">
        <v>71</v>
      </c>
      <c r="B832" t="b">
        <v>1</v>
      </c>
    </row>
    <row r="833" spans="1:2" x14ac:dyDescent="0.25">
      <c r="A833">
        <v>70</v>
      </c>
      <c r="B833" t="b">
        <v>1</v>
      </c>
    </row>
    <row r="834" spans="1:2" x14ac:dyDescent="0.25">
      <c r="A834">
        <v>69.900000000000006</v>
      </c>
      <c r="B834" t="b">
        <v>1</v>
      </c>
    </row>
    <row r="835" spans="1:2" x14ac:dyDescent="0.25">
      <c r="A835">
        <v>73</v>
      </c>
      <c r="B835" t="b">
        <v>1</v>
      </c>
    </row>
    <row r="836" spans="1:2" x14ac:dyDescent="0.25">
      <c r="A836">
        <v>68.900000000000006</v>
      </c>
      <c r="B836" t="b">
        <v>1</v>
      </c>
    </row>
    <row r="837" spans="1:2" x14ac:dyDescent="0.25">
      <c r="A837">
        <v>69</v>
      </c>
      <c r="B837" t="b">
        <v>1</v>
      </c>
    </row>
    <row r="838" spans="1:2" x14ac:dyDescent="0.25">
      <c r="A838">
        <v>58.2</v>
      </c>
      <c r="B838" t="b">
        <v>0</v>
      </c>
    </row>
    <row r="839" spans="1:2" x14ac:dyDescent="0.25">
      <c r="A839">
        <v>57.9</v>
      </c>
      <c r="B839" t="b">
        <v>1</v>
      </c>
    </row>
    <row r="840" spans="1:2" x14ac:dyDescent="0.25">
      <c r="A840">
        <v>57.4</v>
      </c>
      <c r="B840" t="b">
        <v>0</v>
      </c>
    </row>
    <row r="841" spans="1:2" x14ac:dyDescent="0.25">
      <c r="A841">
        <v>56.7</v>
      </c>
      <c r="B841" t="b">
        <v>0</v>
      </c>
    </row>
    <row r="842" spans="1:2" x14ac:dyDescent="0.25">
      <c r="A842">
        <v>56.2</v>
      </c>
      <c r="B842" t="b">
        <v>0</v>
      </c>
    </row>
    <row r="843" spans="1:2" x14ac:dyDescent="0.25">
      <c r="A843">
        <v>56.1</v>
      </c>
      <c r="B843" t="b">
        <v>0</v>
      </c>
    </row>
    <row r="844" spans="1:2" x14ac:dyDescent="0.25">
      <c r="A844">
        <v>55.7</v>
      </c>
      <c r="B844" t="b">
        <v>0</v>
      </c>
    </row>
    <row r="845" spans="1:2" x14ac:dyDescent="0.25">
      <c r="A845">
        <v>55.4</v>
      </c>
      <c r="B845" t="b">
        <v>0</v>
      </c>
    </row>
    <row r="846" spans="1:2" x14ac:dyDescent="0.25">
      <c r="A846">
        <v>55</v>
      </c>
      <c r="B846" t="b">
        <v>0</v>
      </c>
    </row>
    <row r="847" spans="1:2" x14ac:dyDescent="0.25">
      <c r="A847">
        <v>54.8</v>
      </c>
      <c r="B847" t="b">
        <v>0</v>
      </c>
    </row>
    <row r="848" spans="1:2" x14ac:dyDescent="0.25">
      <c r="A848">
        <v>54.4</v>
      </c>
      <c r="B848" t="b">
        <v>0</v>
      </c>
    </row>
    <row r="849" spans="1:2" x14ac:dyDescent="0.25">
      <c r="A849">
        <v>54.1</v>
      </c>
      <c r="B849" t="b">
        <v>0</v>
      </c>
    </row>
    <row r="850" spans="1:2" x14ac:dyDescent="0.25">
      <c r="A850">
        <v>53.8</v>
      </c>
      <c r="B850" t="b">
        <v>0</v>
      </c>
    </row>
    <row r="851" spans="1:2" x14ac:dyDescent="0.25">
      <c r="A851">
        <v>53.5</v>
      </c>
      <c r="B851" t="b">
        <v>0</v>
      </c>
    </row>
    <row r="852" spans="1:2" x14ac:dyDescent="0.25">
      <c r="A852">
        <v>53.1</v>
      </c>
      <c r="B852" t="b">
        <v>0</v>
      </c>
    </row>
    <row r="853" spans="1:2" x14ac:dyDescent="0.25">
      <c r="A853">
        <v>52.7</v>
      </c>
      <c r="B853" t="b">
        <v>0</v>
      </c>
    </row>
    <row r="854" spans="1:2" x14ac:dyDescent="0.25">
      <c r="A854">
        <v>64.7</v>
      </c>
      <c r="B854" t="b">
        <v>0</v>
      </c>
    </row>
    <row r="855" spans="1:2" x14ac:dyDescent="0.25">
      <c r="A855">
        <v>64.400000000000006</v>
      </c>
      <c r="B855" t="b">
        <v>0</v>
      </c>
    </row>
    <row r="856" spans="1:2" x14ac:dyDescent="0.25">
      <c r="A856">
        <v>64</v>
      </c>
      <c r="B856" t="b">
        <v>0</v>
      </c>
    </row>
    <row r="857" spans="1:2" x14ac:dyDescent="0.25">
      <c r="A857">
        <v>63.6</v>
      </c>
      <c r="B857" t="b">
        <v>0</v>
      </c>
    </row>
    <row r="858" spans="1:2" x14ac:dyDescent="0.25">
      <c r="A858">
        <v>62.9</v>
      </c>
      <c r="B858" t="b">
        <v>1</v>
      </c>
    </row>
    <row r="859" spans="1:2" x14ac:dyDescent="0.25">
      <c r="A859">
        <v>62.1</v>
      </c>
      <c r="B859" t="b">
        <v>1</v>
      </c>
    </row>
    <row r="860" spans="1:2" x14ac:dyDescent="0.25">
      <c r="A860">
        <v>61.4</v>
      </c>
      <c r="B860" t="b">
        <v>1</v>
      </c>
    </row>
    <row r="861" spans="1:2" x14ac:dyDescent="0.25">
      <c r="A861">
        <v>67</v>
      </c>
      <c r="B861" t="b">
        <v>1</v>
      </c>
    </row>
    <row r="862" spans="1:2" x14ac:dyDescent="0.25">
      <c r="A862">
        <v>62</v>
      </c>
      <c r="B862" t="b">
        <v>1</v>
      </c>
    </row>
    <row r="863" spans="1:2" x14ac:dyDescent="0.25">
      <c r="A863">
        <v>59.7</v>
      </c>
      <c r="B863" t="b">
        <v>1</v>
      </c>
    </row>
    <row r="864" spans="1:2" x14ac:dyDescent="0.25">
      <c r="A864">
        <v>59.4</v>
      </c>
      <c r="B864" t="b">
        <v>1</v>
      </c>
    </row>
    <row r="865" spans="1:2" x14ac:dyDescent="0.25">
      <c r="A865">
        <v>59.1</v>
      </c>
      <c r="B865" t="b">
        <v>1</v>
      </c>
    </row>
    <row r="866" spans="1:2" x14ac:dyDescent="0.25">
      <c r="A866">
        <v>58.8</v>
      </c>
      <c r="B866" t="b">
        <v>1</v>
      </c>
    </row>
    <row r="867" spans="1:2" x14ac:dyDescent="0.25">
      <c r="A867">
        <v>58.5</v>
      </c>
      <c r="B867" t="b">
        <v>1</v>
      </c>
    </row>
    <row r="868" spans="1:2" x14ac:dyDescent="0.25">
      <c r="A868">
        <v>58.1</v>
      </c>
      <c r="B868" t="b">
        <v>0</v>
      </c>
    </row>
    <row r="869" spans="1:2" x14ac:dyDescent="0.25">
      <c r="A869">
        <v>45.3</v>
      </c>
      <c r="B869" t="b">
        <v>0</v>
      </c>
    </row>
    <row r="870" spans="1:2" x14ac:dyDescent="0.25">
      <c r="A870">
        <v>77.599999999999994</v>
      </c>
      <c r="B870" t="b">
        <v>0</v>
      </c>
    </row>
    <row r="871" spans="1:2" x14ac:dyDescent="0.25">
      <c r="A871">
        <v>77.3</v>
      </c>
      <c r="B871" t="b">
        <v>1</v>
      </c>
    </row>
    <row r="872" spans="1:2" x14ac:dyDescent="0.25">
      <c r="A872">
        <v>76.900000000000006</v>
      </c>
      <c r="B872" t="b">
        <v>1</v>
      </c>
    </row>
    <row r="873" spans="1:2" x14ac:dyDescent="0.25">
      <c r="A873">
        <v>76.3</v>
      </c>
      <c r="B873" t="b">
        <v>1</v>
      </c>
    </row>
    <row r="874" spans="1:2" x14ac:dyDescent="0.25">
      <c r="A874">
        <v>76.099999999999994</v>
      </c>
      <c r="B874" t="b">
        <v>1</v>
      </c>
    </row>
    <row r="875" spans="1:2" x14ac:dyDescent="0.25">
      <c r="A875">
        <v>75.599999999999994</v>
      </c>
      <c r="B875" t="b">
        <v>1</v>
      </c>
    </row>
    <row r="876" spans="1:2" x14ac:dyDescent="0.25">
      <c r="A876">
        <v>74.900000000000006</v>
      </c>
      <c r="B876" t="b">
        <v>1</v>
      </c>
    </row>
    <row r="877" spans="1:2" x14ac:dyDescent="0.25">
      <c r="A877">
        <v>74.2</v>
      </c>
      <c r="B877" t="b">
        <v>1</v>
      </c>
    </row>
    <row r="878" spans="1:2" x14ac:dyDescent="0.25">
      <c r="A878">
        <v>73</v>
      </c>
      <c r="B878" t="b">
        <v>1</v>
      </c>
    </row>
    <row r="879" spans="1:2" x14ac:dyDescent="0.25">
      <c r="A879">
        <v>73</v>
      </c>
      <c r="B879" t="b">
        <v>1</v>
      </c>
    </row>
    <row r="880" spans="1:2" x14ac:dyDescent="0.25">
      <c r="A880">
        <v>72.8</v>
      </c>
      <c r="B880" t="b">
        <v>1</v>
      </c>
    </row>
    <row r="881" spans="1:2" x14ac:dyDescent="0.25">
      <c r="A881">
        <v>72.3</v>
      </c>
      <c r="B881" t="b">
        <v>1</v>
      </c>
    </row>
    <row r="882" spans="1:2" x14ac:dyDescent="0.25">
      <c r="A882">
        <v>71.900000000000006</v>
      </c>
      <c r="B882" t="b">
        <v>0</v>
      </c>
    </row>
    <row r="883" spans="1:2" x14ac:dyDescent="0.25">
      <c r="A883">
        <v>71.2</v>
      </c>
      <c r="B883" t="b">
        <v>0</v>
      </c>
    </row>
    <row r="884" spans="1:2" x14ac:dyDescent="0.25">
      <c r="A884">
        <v>78</v>
      </c>
      <c r="B884" t="b">
        <v>0</v>
      </c>
    </row>
    <row r="885" spans="1:2" x14ac:dyDescent="0.25">
      <c r="A885">
        <v>78</v>
      </c>
      <c r="B885" t="b">
        <v>0</v>
      </c>
    </row>
    <row r="886" spans="1:2" x14ac:dyDescent="0.25">
      <c r="A886">
        <v>64.8</v>
      </c>
      <c r="B886" t="b">
        <v>0</v>
      </c>
    </row>
    <row r="887" spans="1:2" x14ac:dyDescent="0.25">
      <c r="A887">
        <v>64.2</v>
      </c>
      <c r="B887" t="b">
        <v>1</v>
      </c>
    </row>
    <row r="888" spans="1:2" x14ac:dyDescent="0.25">
      <c r="A888">
        <v>63.7</v>
      </c>
      <c r="B888" t="b">
        <v>1</v>
      </c>
    </row>
    <row r="889" spans="1:2" x14ac:dyDescent="0.25">
      <c r="A889">
        <v>63.3</v>
      </c>
      <c r="B889" t="b">
        <v>1</v>
      </c>
    </row>
    <row r="890" spans="1:2" x14ac:dyDescent="0.25">
      <c r="A890">
        <v>62.6</v>
      </c>
      <c r="B890" t="b">
        <v>1</v>
      </c>
    </row>
    <row r="891" spans="1:2" x14ac:dyDescent="0.25">
      <c r="A891">
        <v>61.8</v>
      </c>
      <c r="B891" t="b">
        <v>1</v>
      </c>
    </row>
    <row r="892" spans="1:2" x14ac:dyDescent="0.25">
      <c r="A892">
        <v>68</v>
      </c>
      <c r="B892" t="b">
        <v>1</v>
      </c>
    </row>
    <row r="893" spans="1:2" x14ac:dyDescent="0.25">
      <c r="A893">
        <v>59.8</v>
      </c>
      <c r="B893" t="b">
        <v>1</v>
      </c>
    </row>
    <row r="894" spans="1:2" x14ac:dyDescent="0.25">
      <c r="A894">
        <v>58.5</v>
      </c>
      <c r="B894" t="b">
        <v>1</v>
      </c>
    </row>
    <row r="895" spans="1:2" x14ac:dyDescent="0.25">
      <c r="A895">
        <v>57.2</v>
      </c>
      <c r="B895" t="b">
        <v>0</v>
      </c>
    </row>
    <row r="896" spans="1:2" x14ac:dyDescent="0.25">
      <c r="A896">
        <v>56</v>
      </c>
      <c r="B896" t="b">
        <v>0</v>
      </c>
    </row>
    <row r="897" spans="1:2" x14ac:dyDescent="0.25">
      <c r="A897">
        <v>55</v>
      </c>
      <c r="B897" t="b">
        <v>0</v>
      </c>
    </row>
    <row r="898" spans="1:2" x14ac:dyDescent="0.25">
      <c r="A898">
        <v>54</v>
      </c>
      <c r="B898" t="b">
        <v>0</v>
      </c>
    </row>
    <row r="899" spans="1:2" x14ac:dyDescent="0.25">
      <c r="A899">
        <v>53.2</v>
      </c>
      <c r="B899" t="b">
        <v>0</v>
      </c>
    </row>
    <row r="900" spans="1:2" x14ac:dyDescent="0.25">
      <c r="A900">
        <v>52.5</v>
      </c>
      <c r="B900" t="b">
        <v>0</v>
      </c>
    </row>
    <row r="901" spans="1:2" x14ac:dyDescent="0.25">
      <c r="A901">
        <v>51.2</v>
      </c>
      <c r="B901" t="b">
        <v>0</v>
      </c>
    </row>
    <row r="902" spans="1:2" x14ac:dyDescent="0.25">
      <c r="A902">
        <v>69.900000000000006</v>
      </c>
      <c r="B902" t="b">
        <v>0</v>
      </c>
    </row>
    <row r="903" spans="1:2" x14ac:dyDescent="0.25">
      <c r="A903">
        <v>69.7</v>
      </c>
      <c r="B903" t="b">
        <v>1</v>
      </c>
    </row>
    <row r="904" spans="1:2" x14ac:dyDescent="0.25">
      <c r="A904">
        <v>69.599999999999994</v>
      </c>
      <c r="B904" t="b">
        <v>1</v>
      </c>
    </row>
    <row r="905" spans="1:2" x14ac:dyDescent="0.25">
      <c r="A905">
        <v>69.400000000000006</v>
      </c>
      <c r="B905" t="b">
        <v>1</v>
      </c>
    </row>
    <row r="906" spans="1:2" x14ac:dyDescent="0.25">
      <c r="A906">
        <v>69.2</v>
      </c>
      <c r="B906" t="b">
        <v>1</v>
      </c>
    </row>
    <row r="907" spans="1:2" x14ac:dyDescent="0.25">
      <c r="A907">
        <v>69.099999999999994</v>
      </c>
      <c r="B907" t="b">
        <v>1</v>
      </c>
    </row>
    <row r="908" spans="1:2" x14ac:dyDescent="0.25">
      <c r="A908">
        <v>68.900000000000006</v>
      </c>
      <c r="B908" t="b">
        <v>1</v>
      </c>
    </row>
    <row r="909" spans="1:2" x14ac:dyDescent="0.25">
      <c r="A909">
        <v>68.7</v>
      </c>
      <c r="B909" t="b">
        <v>1</v>
      </c>
    </row>
    <row r="910" spans="1:2" x14ac:dyDescent="0.25">
      <c r="A910">
        <v>68.599999999999994</v>
      </c>
      <c r="B910" t="b">
        <v>1</v>
      </c>
    </row>
    <row r="911" spans="1:2" x14ac:dyDescent="0.25">
      <c r="A911">
        <v>68.5</v>
      </c>
      <c r="B911" t="b">
        <v>1</v>
      </c>
    </row>
    <row r="912" spans="1:2" x14ac:dyDescent="0.25">
      <c r="A912">
        <v>68.3</v>
      </c>
      <c r="B912" t="b">
        <v>1</v>
      </c>
    </row>
    <row r="913" spans="1:2" x14ac:dyDescent="0.25">
      <c r="A913">
        <v>68.099999999999994</v>
      </c>
      <c r="B913" t="b">
        <v>1</v>
      </c>
    </row>
    <row r="914" spans="1:2" x14ac:dyDescent="0.25">
      <c r="A914">
        <v>68</v>
      </c>
      <c r="B914" t="b">
        <v>1</v>
      </c>
    </row>
    <row r="915" spans="1:2" x14ac:dyDescent="0.25">
      <c r="A915">
        <v>67.900000000000006</v>
      </c>
      <c r="B915" t="b">
        <v>1</v>
      </c>
    </row>
    <row r="916" spans="1:2" x14ac:dyDescent="0.25">
      <c r="A916">
        <v>67.8</v>
      </c>
      <c r="B916" t="b">
        <v>1</v>
      </c>
    </row>
    <row r="917" spans="1:2" x14ac:dyDescent="0.25">
      <c r="A917">
        <v>67.7</v>
      </c>
      <c r="B917" t="b">
        <v>1</v>
      </c>
    </row>
    <row r="918" spans="1:2" x14ac:dyDescent="0.25">
      <c r="A918">
        <v>81.099999999999994</v>
      </c>
      <c r="B918" t="b">
        <v>0</v>
      </c>
    </row>
    <row r="919" spans="1:2" x14ac:dyDescent="0.25">
      <c r="A919">
        <v>89</v>
      </c>
      <c r="B919" t="b">
        <v>0</v>
      </c>
    </row>
    <row r="920" spans="1:2" x14ac:dyDescent="0.25">
      <c r="A920">
        <v>87</v>
      </c>
      <c r="B920" t="b">
        <v>0</v>
      </c>
    </row>
    <row r="921" spans="1:2" x14ac:dyDescent="0.25">
      <c r="A921">
        <v>84</v>
      </c>
      <c r="B921" t="b">
        <v>0</v>
      </c>
    </row>
    <row r="922" spans="1:2" x14ac:dyDescent="0.25">
      <c r="A922">
        <v>83</v>
      </c>
      <c r="B922" t="b">
        <v>0</v>
      </c>
    </row>
    <row r="923" spans="1:2" x14ac:dyDescent="0.25">
      <c r="A923">
        <v>79.900000000000006</v>
      </c>
      <c r="B923" t="b">
        <v>0</v>
      </c>
    </row>
    <row r="924" spans="1:2" x14ac:dyDescent="0.25">
      <c r="A924">
        <v>79.7</v>
      </c>
      <c r="B924" t="b">
        <v>0</v>
      </c>
    </row>
    <row r="925" spans="1:2" x14ac:dyDescent="0.25">
      <c r="A925">
        <v>79.599999999999994</v>
      </c>
      <c r="B925" t="b">
        <v>0</v>
      </c>
    </row>
    <row r="926" spans="1:2" x14ac:dyDescent="0.25">
      <c r="A926">
        <v>79.3</v>
      </c>
      <c r="B926" t="b">
        <v>0</v>
      </c>
    </row>
    <row r="927" spans="1:2" x14ac:dyDescent="0.25">
      <c r="A927">
        <v>79.2</v>
      </c>
      <c r="B927" t="b">
        <v>0</v>
      </c>
    </row>
    <row r="928" spans="1:2" x14ac:dyDescent="0.25">
      <c r="A928">
        <v>78.900000000000006</v>
      </c>
      <c r="B928" t="b">
        <v>0</v>
      </c>
    </row>
    <row r="929" spans="1:2" x14ac:dyDescent="0.25">
      <c r="A929">
        <v>78.7</v>
      </c>
      <c r="B929" t="b">
        <v>0</v>
      </c>
    </row>
    <row r="930" spans="1:2" x14ac:dyDescent="0.25">
      <c r="A930">
        <v>78.400000000000006</v>
      </c>
      <c r="B930" t="b">
        <v>0</v>
      </c>
    </row>
    <row r="931" spans="1:2" x14ac:dyDescent="0.25">
      <c r="A931">
        <v>78.099999999999994</v>
      </c>
      <c r="B931" t="b">
        <v>0</v>
      </c>
    </row>
    <row r="932" spans="1:2" x14ac:dyDescent="0.25">
      <c r="A932">
        <v>78</v>
      </c>
      <c r="B932" t="b">
        <v>0</v>
      </c>
    </row>
    <row r="933" spans="1:2" x14ac:dyDescent="0.25">
      <c r="A933">
        <v>77.5</v>
      </c>
      <c r="B933" t="b">
        <v>0</v>
      </c>
    </row>
    <row r="934" spans="1:2" x14ac:dyDescent="0.25">
      <c r="A934">
        <v>82.4</v>
      </c>
      <c r="B934" t="b">
        <v>0</v>
      </c>
    </row>
    <row r="935" spans="1:2" x14ac:dyDescent="0.25">
      <c r="A935">
        <v>82.2</v>
      </c>
      <c r="B935" t="b">
        <v>1</v>
      </c>
    </row>
    <row r="936" spans="1:2" x14ac:dyDescent="0.25">
      <c r="A936">
        <v>82</v>
      </c>
      <c r="B936" t="b">
        <v>1</v>
      </c>
    </row>
    <row r="937" spans="1:2" x14ac:dyDescent="0.25">
      <c r="A937">
        <v>81.5</v>
      </c>
      <c r="B937" t="b">
        <v>1</v>
      </c>
    </row>
    <row r="938" spans="1:2" x14ac:dyDescent="0.25">
      <c r="A938">
        <v>81.7</v>
      </c>
      <c r="B938" t="b">
        <v>1</v>
      </c>
    </row>
    <row r="939" spans="1:2" x14ac:dyDescent="0.25">
      <c r="A939">
        <v>81.3</v>
      </c>
      <c r="B939" t="b">
        <v>1</v>
      </c>
    </row>
    <row r="940" spans="1:2" x14ac:dyDescent="0.25">
      <c r="A940">
        <v>81.099999999999994</v>
      </c>
      <c r="B940" t="b">
        <v>1</v>
      </c>
    </row>
    <row r="941" spans="1:2" x14ac:dyDescent="0.25">
      <c r="A941">
        <v>89</v>
      </c>
      <c r="B941" t="b">
        <v>1</v>
      </c>
    </row>
    <row r="942" spans="1:2" x14ac:dyDescent="0.25">
      <c r="A942">
        <v>89</v>
      </c>
      <c r="B942" t="b">
        <v>1</v>
      </c>
    </row>
    <row r="943" spans="1:2" x14ac:dyDescent="0.25">
      <c r="A943">
        <v>86</v>
      </c>
      <c r="B943" t="b">
        <v>1</v>
      </c>
    </row>
    <row r="944" spans="1:2" x14ac:dyDescent="0.25">
      <c r="A944">
        <v>81</v>
      </c>
      <c r="B944" t="b">
        <v>1</v>
      </c>
    </row>
    <row r="945" spans="1:2" x14ac:dyDescent="0.25">
      <c r="A945">
        <v>82</v>
      </c>
      <c r="B945" t="b">
        <v>1</v>
      </c>
    </row>
    <row r="946" spans="1:2" x14ac:dyDescent="0.25">
      <c r="A946">
        <v>79.3</v>
      </c>
      <c r="B946" t="b">
        <v>1</v>
      </c>
    </row>
    <row r="947" spans="1:2" x14ac:dyDescent="0.25">
      <c r="A947">
        <v>79.2</v>
      </c>
      <c r="B947" t="b">
        <v>1</v>
      </c>
    </row>
    <row r="948" spans="1:2" x14ac:dyDescent="0.25">
      <c r="A948">
        <v>79</v>
      </c>
      <c r="B948" t="b">
        <v>1</v>
      </c>
    </row>
    <row r="949" spans="1:2" x14ac:dyDescent="0.25">
      <c r="A949">
        <v>78.8</v>
      </c>
      <c r="B949" t="b">
        <v>1</v>
      </c>
    </row>
    <row r="950" spans="1:2" x14ac:dyDescent="0.25">
      <c r="A950">
        <v>66</v>
      </c>
      <c r="B950" t="b">
        <v>0</v>
      </c>
    </row>
    <row r="951" spans="1:2" x14ac:dyDescent="0.25">
      <c r="A951">
        <v>65.5</v>
      </c>
      <c r="B951" t="b">
        <v>1</v>
      </c>
    </row>
    <row r="952" spans="1:2" x14ac:dyDescent="0.25">
      <c r="A952">
        <v>64.599999999999994</v>
      </c>
      <c r="B952" t="b">
        <v>1</v>
      </c>
    </row>
    <row r="953" spans="1:2" x14ac:dyDescent="0.25">
      <c r="A953">
        <v>63.5</v>
      </c>
      <c r="B953" t="b">
        <v>1</v>
      </c>
    </row>
    <row r="954" spans="1:2" x14ac:dyDescent="0.25">
      <c r="A954">
        <v>62.8</v>
      </c>
      <c r="B954" t="b">
        <v>1</v>
      </c>
    </row>
    <row r="955" spans="1:2" x14ac:dyDescent="0.25">
      <c r="A955">
        <v>62.3</v>
      </c>
      <c r="B955" t="b">
        <v>1</v>
      </c>
    </row>
    <row r="956" spans="1:2" x14ac:dyDescent="0.25">
      <c r="A956">
        <v>61.7</v>
      </c>
      <c r="B956" t="b">
        <v>1</v>
      </c>
    </row>
    <row r="957" spans="1:2" x14ac:dyDescent="0.25">
      <c r="A957">
        <v>61.6</v>
      </c>
      <c r="B957" t="b">
        <v>1</v>
      </c>
    </row>
    <row r="958" spans="1:2" x14ac:dyDescent="0.25">
      <c r="A958">
        <v>61.6</v>
      </c>
      <c r="B958" t="b">
        <v>1</v>
      </c>
    </row>
    <row r="959" spans="1:2" x14ac:dyDescent="0.25">
      <c r="A959">
        <v>61.4</v>
      </c>
      <c r="B959" t="b">
        <v>1</v>
      </c>
    </row>
    <row r="960" spans="1:2" x14ac:dyDescent="0.25">
      <c r="A960">
        <v>65</v>
      </c>
      <c r="B960" t="b">
        <v>1</v>
      </c>
    </row>
    <row r="961" spans="1:2" x14ac:dyDescent="0.25">
      <c r="A961">
        <v>59.7</v>
      </c>
      <c r="B961" t="b">
        <v>0</v>
      </c>
    </row>
    <row r="962" spans="1:2" x14ac:dyDescent="0.25">
      <c r="A962">
        <v>59.7</v>
      </c>
      <c r="B962" t="b">
        <v>0</v>
      </c>
    </row>
    <row r="963" spans="1:2" x14ac:dyDescent="0.25">
      <c r="A963">
        <v>59.7</v>
      </c>
      <c r="B963" t="b">
        <v>0</v>
      </c>
    </row>
    <row r="964" spans="1:2" x14ac:dyDescent="0.25">
      <c r="A964">
        <v>59.8</v>
      </c>
      <c r="B964" t="b">
        <v>0</v>
      </c>
    </row>
    <row r="965" spans="1:2" x14ac:dyDescent="0.25">
      <c r="A965">
        <v>61</v>
      </c>
      <c r="B965" t="b">
        <v>0</v>
      </c>
    </row>
    <row r="966" spans="1:2" x14ac:dyDescent="0.25">
      <c r="A966">
        <v>61.1</v>
      </c>
      <c r="B966" t="b">
        <v>0</v>
      </c>
    </row>
    <row r="967" spans="1:2" x14ac:dyDescent="0.25">
      <c r="A967">
        <v>68</v>
      </c>
      <c r="B967" t="b">
        <v>0</v>
      </c>
    </row>
    <row r="968" spans="1:2" x14ac:dyDescent="0.25">
      <c r="A968">
        <v>66</v>
      </c>
      <c r="B968" t="b">
        <v>0</v>
      </c>
    </row>
    <row r="969" spans="1:2" x14ac:dyDescent="0.25">
      <c r="A969">
        <v>62</v>
      </c>
      <c r="B969" t="b">
        <v>0</v>
      </c>
    </row>
    <row r="970" spans="1:2" x14ac:dyDescent="0.25">
      <c r="A970">
        <v>59.8</v>
      </c>
      <c r="B970" t="b">
        <v>0</v>
      </c>
    </row>
    <row r="971" spans="1:2" x14ac:dyDescent="0.25">
      <c r="A971">
        <v>59.3</v>
      </c>
      <c r="B971" t="b">
        <v>0</v>
      </c>
    </row>
    <row r="972" spans="1:2" x14ac:dyDescent="0.25">
      <c r="A972">
        <v>59</v>
      </c>
      <c r="B972" t="b">
        <v>0</v>
      </c>
    </row>
    <row r="973" spans="1:2" x14ac:dyDescent="0.25">
      <c r="A973">
        <v>58.7</v>
      </c>
      <c r="B973" t="b">
        <v>0</v>
      </c>
    </row>
    <row r="974" spans="1:2" x14ac:dyDescent="0.25">
      <c r="A974">
        <v>58.5</v>
      </c>
      <c r="B974" t="b">
        <v>0</v>
      </c>
    </row>
    <row r="975" spans="1:2" x14ac:dyDescent="0.25">
      <c r="A975">
        <v>58.2</v>
      </c>
      <c r="B975" t="b">
        <v>0</v>
      </c>
    </row>
    <row r="976" spans="1:2" x14ac:dyDescent="0.25">
      <c r="A976">
        <v>57.7</v>
      </c>
      <c r="B976" t="b">
        <v>0</v>
      </c>
    </row>
    <row r="977" spans="1:2" x14ac:dyDescent="0.25">
      <c r="A977">
        <v>57.3</v>
      </c>
      <c r="B977" t="b">
        <v>0</v>
      </c>
    </row>
    <row r="978" spans="1:2" x14ac:dyDescent="0.25">
      <c r="A978">
        <v>57</v>
      </c>
      <c r="B978" t="b">
        <v>0</v>
      </c>
    </row>
    <row r="979" spans="1:2" x14ac:dyDescent="0.25">
      <c r="A979">
        <v>56.6</v>
      </c>
      <c r="B979" t="b">
        <v>0</v>
      </c>
    </row>
    <row r="980" spans="1:2" x14ac:dyDescent="0.25">
      <c r="A980">
        <v>56.3</v>
      </c>
      <c r="B980" t="b">
        <v>0</v>
      </c>
    </row>
    <row r="981" spans="1:2" x14ac:dyDescent="0.25">
      <c r="A981">
        <v>55.9</v>
      </c>
      <c r="B981" t="b">
        <v>0</v>
      </c>
    </row>
    <row r="982" spans="1:2" x14ac:dyDescent="0.25">
      <c r="A982">
        <v>74.400000000000006</v>
      </c>
      <c r="B982" t="b">
        <v>0</v>
      </c>
    </row>
    <row r="983" spans="1:2" x14ac:dyDescent="0.25">
      <c r="A983">
        <v>74.5</v>
      </c>
      <c r="B983" t="b">
        <v>1</v>
      </c>
    </row>
    <row r="984" spans="1:2" x14ac:dyDescent="0.25">
      <c r="A984">
        <v>74.5</v>
      </c>
      <c r="B984" t="b">
        <v>1</v>
      </c>
    </row>
    <row r="985" spans="1:2" x14ac:dyDescent="0.25">
      <c r="A985">
        <v>74.2</v>
      </c>
      <c r="B985" t="b">
        <v>1</v>
      </c>
    </row>
    <row r="986" spans="1:2" x14ac:dyDescent="0.25">
      <c r="A986">
        <v>73.900000000000006</v>
      </c>
      <c r="B986" t="b">
        <v>1</v>
      </c>
    </row>
    <row r="987" spans="1:2" x14ac:dyDescent="0.25">
      <c r="A987">
        <v>73.8</v>
      </c>
      <c r="B987" t="b">
        <v>1</v>
      </c>
    </row>
    <row r="988" spans="1:2" x14ac:dyDescent="0.25">
      <c r="A988">
        <v>73.2</v>
      </c>
      <c r="B988" t="b">
        <v>1</v>
      </c>
    </row>
    <row r="989" spans="1:2" x14ac:dyDescent="0.25">
      <c r="A989">
        <v>73.900000000000006</v>
      </c>
      <c r="B989" t="b">
        <v>1</v>
      </c>
    </row>
    <row r="990" spans="1:2" x14ac:dyDescent="0.25">
      <c r="A990">
        <v>74.400000000000006</v>
      </c>
      <c r="B990" t="b">
        <v>1</v>
      </c>
    </row>
    <row r="991" spans="1:2" x14ac:dyDescent="0.25">
      <c r="A991">
        <v>73.900000000000006</v>
      </c>
      <c r="B991" t="b">
        <v>1</v>
      </c>
    </row>
    <row r="992" spans="1:2" x14ac:dyDescent="0.25">
      <c r="A992">
        <v>73.900000000000006</v>
      </c>
      <c r="B992" t="b">
        <v>1</v>
      </c>
    </row>
    <row r="993" spans="1:2" x14ac:dyDescent="0.25">
      <c r="A993">
        <v>72.3</v>
      </c>
      <c r="B993" t="b">
        <v>1</v>
      </c>
    </row>
    <row r="994" spans="1:2" x14ac:dyDescent="0.25">
      <c r="A994">
        <v>72.7</v>
      </c>
      <c r="B994" t="b">
        <v>1</v>
      </c>
    </row>
    <row r="995" spans="1:2" x14ac:dyDescent="0.25">
      <c r="A995">
        <v>71.7</v>
      </c>
      <c r="B995" t="b">
        <v>1</v>
      </c>
    </row>
    <row r="996" spans="1:2" x14ac:dyDescent="0.25">
      <c r="A996">
        <v>73</v>
      </c>
      <c r="B996" t="b">
        <v>1</v>
      </c>
    </row>
    <row r="997" spans="1:2" x14ac:dyDescent="0.25">
      <c r="A997">
        <v>71.8</v>
      </c>
      <c r="B997" t="b">
        <v>1</v>
      </c>
    </row>
    <row r="998" spans="1:2" x14ac:dyDescent="0.25">
      <c r="A998">
        <v>81</v>
      </c>
      <c r="B998" t="b">
        <v>0</v>
      </c>
    </row>
    <row r="999" spans="1:2" x14ac:dyDescent="0.25">
      <c r="A999">
        <v>89</v>
      </c>
      <c r="B999" t="b">
        <v>1</v>
      </c>
    </row>
    <row r="1000" spans="1:2" x14ac:dyDescent="0.25">
      <c r="A1000">
        <v>86</v>
      </c>
      <c r="B1000" t="b">
        <v>1</v>
      </c>
    </row>
    <row r="1001" spans="1:2" x14ac:dyDescent="0.25">
      <c r="A1001">
        <v>86</v>
      </c>
      <c r="B1001" t="b">
        <v>1</v>
      </c>
    </row>
    <row r="1002" spans="1:2" x14ac:dyDescent="0.25">
      <c r="A1002">
        <v>85</v>
      </c>
      <c r="B1002" t="b">
        <v>1</v>
      </c>
    </row>
    <row r="1003" spans="1:2" x14ac:dyDescent="0.25">
      <c r="A1003">
        <v>81</v>
      </c>
      <c r="B1003" t="b">
        <v>1</v>
      </c>
    </row>
    <row r="1004" spans="1:2" x14ac:dyDescent="0.25">
      <c r="A1004">
        <v>80</v>
      </c>
      <c r="B1004" t="b">
        <v>1</v>
      </c>
    </row>
    <row r="1005" spans="1:2" x14ac:dyDescent="0.25">
      <c r="A1005">
        <v>79.900000000000006</v>
      </c>
      <c r="B1005" t="b">
        <v>1</v>
      </c>
    </row>
    <row r="1006" spans="1:2" x14ac:dyDescent="0.25">
      <c r="A1006">
        <v>79.8</v>
      </c>
      <c r="B1006" t="b">
        <v>1</v>
      </c>
    </row>
    <row r="1007" spans="1:2" x14ac:dyDescent="0.25">
      <c r="A1007">
        <v>79.599999999999994</v>
      </c>
      <c r="B1007" t="b">
        <v>1</v>
      </c>
    </row>
    <row r="1008" spans="1:2" x14ac:dyDescent="0.25">
      <c r="A1008">
        <v>79.2</v>
      </c>
      <c r="B1008" t="b">
        <v>1</v>
      </c>
    </row>
    <row r="1009" spans="1:2" x14ac:dyDescent="0.25">
      <c r="A1009">
        <v>79.099999999999994</v>
      </c>
      <c r="B1009" t="b">
        <v>1</v>
      </c>
    </row>
    <row r="1010" spans="1:2" x14ac:dyDescent="0.25">
      <c r="A1010">
        <v>78.5</v>
      </c>
      <c r="B1010" t="b">
        <v>1</v>
      </c>
    </row>
    <row r="1011" spans="1:2" x14ac:dyDescent="0.25">
      <c r="A1011">
        <v>78.400000000000006</v>
      </c>
      <c r="B1011" t="b">
        <v>1</v>
      </c>
    </row>
    <row r="1012" spans="1:2" x14ac:dyDescent="0.25">
      <c r="A1012">
        <v>78.3</v>
      </c>
      <c r="B1012" t="b">
        <v>1</v>
      </c>
    </row>
    <row r="1013" spans="1:2" x14ac:dyDescent="0.25">
      <c r="A1013">
        <v>78</v>
      </c>
      <c r="B1013" t="b">
        <v>1</v>
      </c>
    </row>
    <row r="1014" spans="1:2" x14ac:dyDescent="0.25">
      <c r="A1014">
        <v>62.4</v>
      </c>
      <c r="B1014" t="b">
        <v>0</v>
      </c>
    </row>
    <row r="1015" spans="1:2" x14ac:dyDescent="0.25">
      <c r="A1015">
        <v>62.1</v>
      </c>
      <c r="B1015" t="b">
        <v>1</v>
      </c>
    </row>
    <row r="1016" spans="1:2" x14ac:dyDescent="0.25">
      <c r="A1016">
        <v>61.9</v>
      </c>
      <c r="B1016" t="b">
        <v>1</v>
      </c>
    </row>
    <row r="1017" spans="1:2" x14ac:dyDescent="0.25">
      <c r="A1017">
        <v>61.6</v>
      </c>
      <c r="B1017" t="b">
        <v>1</v>
      </c>
    </row>
    <row r="1018" spans="1:2" x14ac:dyDescent="0.25">
      <c r="A1018">
        <v>61.2</v>
      </c>
      <c r="B1018" t="b">
        <v>1</v>
      </c>
    </row>
    <row r="1019" spans="1:2" x14ac:dyDescent="0.25">
      <c r="A1019">
        <v>69</v>
      </c>
      <c r="B1019" t="b">
        <v>1</v>
      </c>
    </row>
    <row r="1020" spans="1:2" x14ac:dyDescent="0.25">
      <c r="A1020">
        <v>66</v>
      </c>
      <c r="B1020" t="b">
        <v>1</v>
      </c>
    </row>
    <row r="1021" spans="1:2" x14ac:dyDescent="0.25">
      <c r="A1021">
        <v>63</v>
      </c>
      <c r="B1021" t="b">
        <v>1</v>
      </c>
    </row>
    <row r="1022" spans="1:2" x14ac:dyDescent="0.25">
      <c r="A1022">
        <v>59.9</v>
      </c>
      <c r="B1022" t="b">
        <v>1</v>
      </c>
    </row>
    <row r="1023" spans="1:2" x14ac:dyDescent="0.25">
      <c r="A1023">
        <v>59.4</v>
      </c>
      <c r="B1023" t="b">
        <v>1</v>
      </c>
    </row>
    <row r="1024" spans="1:2" x14ac:dyDescent="0.25">
      <c r="A1024">
        <v>58.9</v>
      </c>
      <c r="B1024" t="b">
        <v>1</v>
      </c>
    </row>
    <row r="1025" spans="1:2" x14ac:dyDescent="0.25">
      <c r="A1025">
        <v>58.3</v>
      </c>
      <c r="B1025" t="b">
        <v>1</v>
      </c>
    </row>
    <row r="1026" spans="1:2" x14ac:dyDescent="0.25">
      <c r="A1026">
        <v>57.9</v>
      </c>
      <c r="B1026" t="b">
        <v>1</v>
      </c>
    </row>
    <row r="1027" spans="1:2" x14ac:dyDescent="0.25">
      <c r="A1027">
        <v>57.6</v>
      </c>
      <c r="B1027" t="b">
        <v>1</v>
      </c>
    </row>
    <row r="1028" spans="1:2" x14ac:dyDescent="0.25">
      <c r="A1028">
        <v>57.4</v>
      </c>
      <c r="B1028" t="b">
        <v>0</v>
      </c>
    </row>
    <row r="1029" spans="1:2" x14ac:dyDescent="0.25">
      <c r="A1029">
        <v>57.2</v>
      </c>
      <c r="B1029" t="b">
        <v>0</v>
      </c>
    </row>
    <row r="1030" spans="1:2" x14ac:dyDescent="0.25">
      <c r="A1030">
        <v>81</v>
      </c>
      <c r="B1030" t="b">
        <v>0</v>
      </c>
    </row>
    <row r="1031" spans="1:2" x14ac:dyDescent="0.25">
      <c r="A1031">
        <v>88</v>
      </c>
      <c r="B1031" t="b">
        <v>1</v>
      </c>
    </row>
    <row r="1032" spans="1:2" x14ac:dyDescent="0.25">
      <c r="A1032">
        <v>86</v>
      </c>
      <c r="B1032" t="b">
        <v>1</v>
      </c>
    </row>
    <row r="1033" spans="1:2" x14ac:dyDescent="0.25">
      <c r="A1033">
        <v>84</v>
      </c>
      <c r="B1033" t="b">
        <v>1</v>
      </c>
    </row>
    <row r="1034" spans="1:2" x14ac:dyDescent="0.25">
      <c r="A1034">
        <v>85</v>
      </c>
      <c r="B1034" t="b">
        <v>1</v>
      </c>
    </row>
    <row r="1035" spans="1:2" x14ac:dyDescent="0.25">
      <c r="A1035">
        <v>83</v>
      </c>
      <c r="B1035" t="b">
        <v>1</v>
      </c>
    </row>
    <row r="1036" spans="1:2" x14ac:dyDescent="0.25">
      <c r="A1036">
        <v>80</v>
      </c>
      <c r="B1036" t="b">
        <v>1</v>
      </c>
    </row>
    <row r="1037" spans="1:2" x14ac:dyDescent="0.25">
      <c r="A1037">
        <v>79.900000000000006</v>
      </c>
      <c r="B1037" t="b">
        <v>1</v>
      </c>
    </row>
    <row r="1038" spans="1:2" x14ac:dyDescent="0.25">
      <c r="A1038">
        <v>79.400000000000006</v>
      </c>
      <c r="B1038" t="b">
        <v>1</v>
      </c>
    </row>
    <row r="1039" spans="1:2" x14ac:dyDescent="0.25">
      <c r="A1039">
        <v>79.7</v>
      </c>
      <c r="B1039" t="b">
        <v>1</v>
      </c>
    </row>
    <row r="1040" spans="1:2" x14ac:dyDescent="0.25">
      <c r="A1040">
        <v>79.3</v>
      </c>
      <c r="B1040" t="b">
        <v>1</v>
      </c>
    </row>
    <row r="1041" spans="1:2" x14ac:dyDescent="0.25">
      <c r="A1041">
        <v>79.2</v>
      </c>
      <c r="B1041" t="b">
        <v>1</v>
      </c>
    </row>
    <row r="1042" spans="1:2" x14ac:dyDescent="0.25">
      <c r="A1042">
        <v>79.099999999999994</v>
      </c>
      <c r="B1042" t="b">
        <v>1</v>
      </c>
    </row>
    <row r="1043" spans="1:2" x14ac:dyDescent="0.25">
      <c r="A1043">
        <v>79</v>
      </c>
      <c r="B1043" t="b">
        <v>1</v>
      </c>
    </row>
    <row r="1044" spans="1:2" x14ac:dyDescent="0.25">
      <c r="A1044">
        <v>78.7</v>
      </c>
      <c r="B1044" t="b">
        <v>1</v>
      </c>
    </row>
    <row r="1045" spans="1:2" x14ac:dyDescent="0.25">
      <c r="A1045">
        <v>78.2</v>
      </c>
      <c r="B1045" t="b">
        <v>1</v>
      </c>
    </row>
    <row r="1046" spans="1:2" x14ac:dyDescent="0.25">
      <c r="A1046">
        <v>73.599999999999994</v>
      </c>
      <c r="B1046" t="b">
        <v>0</v>
      </c>
    </row>
    <row r="1047" spans="1:2" x14ac:dyDescent="0.25">
      <c r="A1047">
        <v>73.5</v>
      </c>
      <c r="B1047" t="b">
        <v>0</v>
      </c>
    </row>
    <row r="1048" spans="1:2" x14ac:dyDescent="0.25">
      <c r="A1048">
        <v>73.3</v>
      </c>
      <c r="B1048" t="b">
        <v>0</v>
      </c>
    </row>
    <row r="1049" spans="1:2" x14ac:dyDescent="0.25">
      <c r="A1049">
        <v>73.099999999999994</v>
      </c>
      <c r="B1049" t="b">
        <v>0</v>
      </c>
    </row>
    <row r="1050" spans="1:2" x14ac:dyDescent="0.25">
      <c r="A1050">
        <v>72.900000000000006</v>
      </c>
      <c r="B1050" t="b">
        <v>0</v>
      </c>
    </row>
    <row r="1051" spans="1:2" x14ac:dyDescent="0.25">
      <c r="A1051">
        <v>72.599999999999994</v>
      </c>
      <c r="B1051" t="b">
        <v>0</v>
      </c>
    </row>
    <row r="1052" spans="1:2" x14ac:dyDescent="0.25">
      <c r="A1052">
        <v>72.400000000000006</v>
      </c>
      <c r="B1052" t="b">
        <v>0</v>
      </c>
    </row>
    <row r="1053" spans="1:2" x14ac:dyDescent="0.25">
      <c r="A1053">
        <v>72.099999999999994</v>
      </c>
      <c r="B1053" t="b">
        <v>0</v>
      </c>
    </row>
    <row r="1054" spans="1:2" x14ac:dyDescent="0.25">
      <c r="A1054">
        <v>71.900000000000006</v>
      </c>
      <c r="B1054" t="b">
        <v>0</v>
      </c>
    </row>
    <row r="1055" spans="1:2" x14ac:dyDescent="0.25">
      <c r="A1055">
        <v>71.7</v>
      </c>
      <c r="B1055" t="b">
        <v>0</v>
      </c>
    </row>
    <row r="1056" spans="1:2" x14ac:dyDescent="0.25">
      <c r="A1056">
        <v>71.5</v>
      </c>
      <c r="B1056" t="b">
        <v>0</v>
      </c>
    </row>
    <row r="1057" spans="1:2" x14ac:dyDescent="0.25">
      <c r="A1057">
        <v>73</v>
      </c>
      <c r="B1057" t="b">
        <v>0</v>
      </c>
    </row>
    <row r="1058" spans="1:2" x14ac:dyDescent="0.25">
      <c r="A1058">
        <v>71.099999999999994</v>
      </c>
      <c r="B1058" t="b">
        <v>0</v>
      </c>
    </row>
    <row r="1059" spans="1:2" x14ac:dyDescent="0.25">
      <c r="A1059">
        <v>79</v>
      </c>
      <c r="B1059" t="b">
        <v>0</v>
      </c>
    </row>
    <row r="1060" spans="1:2" x14ac:dyDescent="0.25">
      <c r="A1060">
        <v>77</v>
      </c>
      <c r="B1060" t="b">
        <v>0</v>
      </c>
    </row>
    <row r="1061" spans="1:2" x14ac:dyDescent="0.25">
      <c r="A1061">
        <v>74</v>
      </c>
      <c r="B1061" t="b">
        <v>0</v>
      </c>
    </row>
    <row r="1062" spans="1:2" x14ac:dyDescent="0.25">
      <c r="A1062">
        <v>71.900000000000006</v>
      </c>
      <c r="B1062" t="b">
        <v>0</v>
      </c>
    </row>
    <row r="1063" spans="1:2" x14ac:dyDescent="0.25">
      <c r="A1063">
        <v>71.7</v>
      </c>
      <c r="B1063" t="b">
        <v>1</v>
      </c>
    </row>
    <row r="1064" spans="1:2" x14ac:dyDescent="0.25">
      <c r="A1064">
        <v>71.400000000000006</v>
      </c>
      <c r="B1064" t="b">
        <v>1</v>
      </c>
    </row>
    <row r="1065" spans="1:2" x14ac:dyDescent="0.25">
      <c r="A1065">
        <v>71.3</v>
      </c>
      <c r="B1065" t="b">
        <v>1</v>
      </c>
    </row>
    <row r="1066" spans="1:2" x14ac:dyDescent="0.25">
      <c r="A1066">
        <v>71.099999999999994</v>
      </c>
      <c r="B1066" t="b">
        <v>1</v>
      </c>
    </row>
    <row r="1067" spans="1:2" x14ac:dyDescent="0.25">
      <c r="A1067">
        <v>77</v>
      </c>
      <c r="B1067" t="b">
        <v>1</v>
      </c>
    </row>
    <row r="1068" spans="1:2" x14ac:dyDescent="0.25">
      <c r="A1068">
        <v>76</v>
      </c>
      <c r="B1068" t="b">
        <v>1</v>
      </c>
    </row>
    <row r="1069" spans="1:2" x14ac:dyDescent="0.25">
      <c r="A1069">
        <v>79</v>
      </c>
      <c r="B1069" t="b">
        <v>1</v>
      </c>
    </row>
    <row r="1070" spans="1:2" x14ac:dyDescent="0.25">
      <c r="A1070">
        <v>75</v>
      </c>
      <c r="B1070" t="b">
        <v>1</v>
      </c>
    </row>
    <row r="1071" spans="1:2" x14ac:dyDescent="0.25">
      <c r="A1071">
        <v>69.7</v>
      </c>
      <c r="B1071" t="b">
        <v>1</v>
      </c>
    </row>
    <row r="1072" spans="1:2" x14ac:dyDescent="0.25">
      <c r="A1072">
        <v>69.2</v>
      </c>
      <c r="B1072" t="b">
        <v>1</v>
      </c>
    </row>
    <row r="1073" spans="1:2" x14ac:dyDescent="0.25">
      <c r="A1073">
        <v>69.599999999999994</v>
      </c>
      <c r="B1073" t="b">
        <v>0</v>
      </c>
    </row>
    <row r="1074" spans="1:2" x14ac:dyDescent="0.25">
      <c r="A1074">
        <v>69.400000000000006</v>
      </c>
      <c r="B1074" t="b">
        <v>0</v>
      </c>
    </row>
    <row r="1075" spans="1:2" x14ac:dyDescent="0.25">
      <c r="A1075">
        <v>69.3</v>
      </c>
      <c r="B1075" t="b">
        <v>0</v>
      </c>
    </row>
    <row r="1076" spans="1:2" x14ac:dyDescent="0.25">
      <c r="A1076">
        <v>68.400000000000006</v>
      </c>
      <c r="B1076" t="b">
        <v>0</v>
      </c>
    </row>
    <row r="1077" spans="1:2" x14ac:dyDescent="0.25">
      <c r="A1077">
        <v>67.7</v>
      </c>
      <c r="B1077" t="b">
        <v>0</v>
      </c>
    </row>
    <row r="1078" spans="1:2" x14ac:dyDescent="0.25">
      <c r="A1078">
        <v>59</v>
      </c>
      <c r="B1078" t="b">
        <v>0</v>
      </c>
    </row>
    <row r="1079" spans="1:2" x14ac:dyDescent="0.25">
      <c r="A1079">
        <v>58.1</v>
      </c>
      <c r="B1079" t="b">
        <v>1</v>
      </c>
    </row>
    <row r="1080" spans="1:2" x14ac:dyDescent="0.25">
      <c r="A1080">
        <v>58.8</v>
      </c>
      <c r="B1080" t="b">
        <v>1</v>
      </c>
    </row>
    <row r="1081" spans="1:2" x14ac:dyDescent="0.25">
      <c r="A1081">
        <v>58.4</v>
      </c>
      <c r="B1081" t="b">
        <v>1</v>
      </c>
    </row>
    <row r="1082" spans="1:2" x14ac:dyDescent="0.25">
      <c r="A1082">
        <v>58.1</v>
      </c>
      <c r="B1082" t="b">
        <v>1</v>
      </c>
    </row>
    <row r="1083" spans="1:2" x14ac:dyDescent="0.25">
      <c r="A1083">
        <v>57.8</v>
      </c>
      <c r="B1083" t="b">
        <v>1</v>
      </c>
    </row>
    <row r="1084" spans="1:2" x14ac:dyDescent="0.25">
      <c r="A1084">
        <v>57.3</v>
      </c>
      <c r="B1084" t="b">
        <v>1</v>
      </c>
    </row>
    <row r="1085" spans="1:2" x14ac:dyDescent="0.25">
      <c r="A1085">
        <v>56.8</v>
      </c>
      <c r="B1085" t="b">
        <v>1</v>
      </c>
    </row>
    <row r="1086" spans="1:2" x14ac:dyDescent="0.25">
      <c r="A1086">
        <v>56.4</v>
      </c>
      <c r="B1086" t="b">
        <v>1</v>
      </c>
    </row>
    <row r="1087" spans="1:2" x14ac:dyDescent="0.25">
      <c r="A1087">
        <v>55.6</v>
      </c>
      <c r="B1087" t="b">
        <v>0</v>
      </c>
    </row>
    <row r="1088" spans="1:2" x14ac:dyDescent="0.25">
      <c r="A1088">
        <v>54.7</v>
      </c>
      <c r="B1088" t="b">
        <v>0</v>
      </c>
    </row>
    <row r="1089" spans="1:2" x14ac:dyDescent="0.25">
      <c r="A1089">
        <v>54</v>
      </c>
      <c r="B1089" t="b">
        <v>0</v>
      </c>
    </row>
    <row r="1090" spans="1:2" x14ac:dyDescent="0.25">
      <c r="A1090">
        <v>53.3</v>
      </c>
      <c r="B1090" t="b">
        <v>0</v>
      </c>
    </row>
    <row r="1091" spans="1:2" x14ac:dyDescent="0.25">
      <c r="A1091">
        <v>52.9</v>
      </c>
      <c r="B1091" t="b">
        <v>0</v>
      </c>
    </row>
    <row r="1092" spans="1:2" x14ac:dyDescent="0.25">
      <c r="A1092">
        <v>52.5</v>
      </c>
      <c r="B1092" t="b">
        <v>0</v>
      </c>
    </row>
    <row r="1093" spans="1:2" x14ac:dyDescent="0.25">
      <c r="A1093">
        <v>52.5</v>
      </c>
      <c r="B1093" t="b">
        <v>0</v>
      </c>
    </row>
    <row r="1094" spans="1:2" x14ac:dyDescent="0.25">
      <c r="A1094">
        <v>58.9</v>
      </c>
      <c r="B1094" t="b">
        <v>0</v>
      </c>
    </row>
    <row r="1095" spans="1:2" x14ac:dyDescent="0.25">
      <c r="A1095">
        <v>58.4</v>
      </c>
      <c r="B1095" t="b">
        <v>1</v>
      </c>
    </row>
    <row r="1096" spans="1:2" x14ac:dyDescent="0.25">
      <c r="A1096">
        <v>58.1</v>
      </c>
      <c r="B1096" t="b">
        <v>1</v>
      </c>
    </row>
    <row r="1097" spans="1:2" x14ac:dyDescent="0.25">
      <c r="A1097">
        <v>57.6</v>
      </c>
      <c r="B1097" t="b">
        <v>1</v>
      </c>
    </row>
    <row r="1098" spans="1:2" x14ac:dyDescent="0.25">
      <c r="A1098">
        <v>57.1</v>
      </c>
      <c r="B1098" t="b">
        <v>1</v>
      </c>
    </row>
    <row r="1099" spans="1:2" x14ac:dyDescent="0.25">
      <c r="A1099">
        <v>56.7</v>
      </c>
      <c r="B1099" t="b">
        <v>1</v>
      </c>
    </row>
    <row r="1100" spans="1:2" x14ac:dyDescent="0.25">
      <c r="A1100">
        <v>56.3</v>
      </c>
      <c r="B1100" t="b">
        <v>1</v>
      </c>
    </row>
    <row r="1101" spans="1:2" x14ac:dyDescent="0.25">
      <c r="A1101">
        <v>55.6</v>
      </c>
      <c r="B1101" t="b">
        <v>0</v>
      </c>
    </row>
    <row r="1102" spans="1:2" x14ac:dyDescent="0.25">
      <c r="A1102">
        <v>55</v>
      </c>
      <c r="B1102" t="b">
        <v>0</v>
      </c>
    </row>
    <row r="1103" spans="1:2" x14ac:dyDescent="0.25">
      <c r="A1103">
        <v>54.4</v>
      </c>
      <c r="B1103" t="b">
        <v>0</v>
      </c>
    </row>
    <row r="1104" spans="1:2" x14ac:dyDescent="0.25">
      <c r="A1104">
        <v>53.9</v>
      </c>
      <c r="B1104" t="b">
        <v>0</v>
      </c>
    </row>
    <row r="1105" spans="1:2" x14ac:dyDescent="0.25">
      <c r="A1105">
        <v>53.5</v>
      </c>
      <c r="B1105" t="b">
        <v>0</v>
      </c>
    </row>
    <row r="1106" spans="1:2" x14ac:dyDescent="0.25">
      <c r="A1106">
        <v>53</v>
      </c>
      <c r="B1106" t="b">
        <v>0</v>
      </c>
    </row>
    <row r="1107" spans="1:2" x14ac:dyDescent="0.25">
      <c r="A1107">
        <v>52.8</v>
      </c>
      <c r="B1107" t="b">
        <v>0</v>
      </c>
    </row>
    <row r="1108" spans="1:2" x14ac:dyDescent="0.25">
      <c r="A1108">
        <v>52.5</v>
      </c>
      <c r="B1108" t="b">
        <v>0</v>
      </c>
    </row>
    <row r="1109" spans="1:2" x14ac:dyDescent="0.25">
      <c r="A1109">
        <v>52.1</v>
      </c>
      <c r="B1109" t="b">
        <v>0</v>
      </c>
    </row>
    <row r="1110" spans="1:2" x14ac:dyDescent="0.25">
      <c r="A1110">
        <v>66.2</v>
      </c>
      <c r="B1110" t="b">
        <v>0</v>
      </c>
    </row>
    <row r="1111" spans="1:2" x14ac:dyDescent="0.25">
      <c r="A1111">
        <v>66</v>
      </c>
      <c r="B1111" t="b">
        <v>1</v>
      </c>
    </row>
    <row r="1112" spans="1:2" x14ac:dyDescent="0.25">
      <c r="A1112">
        <v>65.900000000000006</v>
      </c>
      <c r="B1112" t="b">
        <v>1</v>
      </c>
    </row>
    <row r="1113" spans="1:2" x14ac:dyDescent="0.25">
      <c r="A1113">
        <v>65.8</v>
      </c>
      <c r="B1113" t="b">
        <v>1</v>
      </c>
    </row>
    <row r="1114" spans="1:2" x14ac:dyDescent="0.25">
      <c r="A1114">
        <v>65.599999999999994</v>
      </c>
      <c r="B1114" t="b">
        <v>1</v>
      </c>
    </row>
    <row r="1115" spans="1:2" x14ac:dyDescent="0.25">
      <c r="A1115">
        <v>65.900000000000006</v>
      </c>
      <c r="B1115" t="b">
        <v>1</v>
      </c>
    </row>
    <row r="1116" spans="1:2" x14ac:dyDescent="0.25">
      <c r="A1116">
        <v>66.099999999999994</v>
      </c>
      <c r="B1116" t="b">
        <v>1</v>
      </c>
    </row>
    <row r="1117" spans="1:2" x14ac:dyDescent="0.25">
      <c r="A1117">
        <v>66.3</v>
      </c>
      <c r="B1117" t="b">
        <v>1</v>
      </c>
    </row>
    <row r="1118" spans="1:2" x14ac:dyDescent="0.25">
      <c r="A1118">
        <v>65.7</v>
      </c>
      <c r="B1118" t="b">
        <v>1</v>
      </c>
    </row>
    <row r="1119" spans="1:2" x14ac:dyDescent="0.25">
      <c r="A1119">
        <v>65.2</v>
      </c>
      <c r="B1119" t="b">
        <v>1</v>
      </c>
    </row>
    <row r="1120" spans="1:2" x14ac:dyDescent="0.25">
      <c r="A1120">
        <v>65</v>
      </c>
      <c r="B1120" t="b">
        <v>1</v>
      </c>
    </row>
    <row r="1121" spans="1:2" x14ac:dyDescent="0.25">
      <c r="A1121">
        <v>65.099999999999994</v>
      </c>
      <c r="B1121" t="b">
        <v>1</v>
      </c>
    </row>
    <row r="1122" spans="1:2" x14ac:dyDescent="0.25">
      <c r="A1122">
        <v>65.3</v>
      </c>
      <c r="B1122" t="b">
        <v>1</v>
      </c>
    </row>
    <row r="1123" spans="1:2" x14ac:dyDescent="0.25">
      <c r="A1123">
        <v>65.3</v>
      </c>
      <c r="B1123" t="b">
        <v>1</v>
      </c>
    </row>
    <row r="1124" spans="1:2" x14ac:dyDescent="0.25">
      <c r="A1124">
        <v>65.400000000000006</v>
      </c>
      <c r="B1124" t="b">
        <v>1</v>
      </c>
    </row>
    <row r="1125" spans="1:2" x14ac:dyDescent="0.25">
      <c r="A1125">
        <v>65.400000000000006</v>
      </c>
      <c r="B1125" t="b">
        <v>0</v>
      </c>
    </row>
    <row r="1126" spans="1:2" x14ac:dyDescent="0.25">
      <c r="A1126">
        <v>63.5</v>
      </c>
      <c r="B1126" t="b">
        <v>0</v>
      </c>
    </row>
    <row r="1127" spans="1:2" x14ac:dyDescent="0.25">
      <c r="A1127">
        <v>63.1</v>
      </c>
      <c r="B1127" t="b">
        <v>1</v>
      </c>
    </row>
    <row r="1128" spans="1:2" x14ac:dyDescent="0.25">
      <c r="A1128">
        <v>62.7</v>
      </c>
      <c r="B1128" t="b">
        <v>1</v>
      </c>
    </row>
    <row r="1129" spans="1:2" x14ac:dyDescent="0.25">
      <c r="A1129">
        <v>62.3</v>
      </c>
      <c r="B1129" t="b">
        <v>0</v>
      </c>
    </row>
    <row r="1130" spans="1:2" x14ac:dyDescent="0.25">
      <c r="A1130">
        <v>62.3</v>
      </c>
      <c r="B1130" t="b">
        <v>0</v>
      </c>
    </row>
    <row r="1131" spans="1:2" x14ac:dyDescent="0.25">
      <c r="A1131">
        <v>36.299999999999997</v>
      </c>
      <c r="B1131" t="b">
        <v>0</v>
      </c>
    </row>
    <row r="1132" spans="1:2" x14ac:dyDescent="0.25">
      <c r="A1132">
        <v>62.5</v>
      </c>
      <c r="B1132" t="b">
        <v>0</v>
      </c>
    </row>
    <row r="1133" spans="1:2" x14ac:dyDescent="0.25">
      <c r="A1133">
        <v>62.1</v>
      </c>
      <c r="B1133" t="b">
        <v>0</v>
      </c>
    </row>
    <row r="1134" spans="1:2" x14ac:dyDescent="0.25">
      <c r="A1134">
        <v>61.8</v>
      </c>
      <c r="B1134" t="b">
        <v>0</v>
      </c>
    </row>
    <row r="1135" spans="1:2" x14ac:dyDescent="0.25">
      <c r="A1135">
        <v>61.1</v>
      </c>
      <c r="B1135" t="b">
        <v>0</v>
      </c>
    </row>
    <row r="1136" spans="1:2" x14ac:dyDescent="0.25">
      <c r="A1136">
        <v>65</v>
      </c>
      <c r="B1136" t="b">
        <v>0</v>
      </c>
    </row>
    <row r="1137" spans="1:2" x14ac:dyDescent="0.25">
      <c r="A1137">
        <v>58.7</v>
      </c>
      <c r="B1137" t="b">
        <v>0</v>
      </c>
    </row>
    <row r="1138" spans="1:2" x14ac:dyDescent="0.25">
      <c r="A1138">
        <v>59.7</v>
      </c>
      <c r="B1138" t="b">
        <v>0</v>
      </c>
    </row>
    <row r="1139" spans="1:2" x14ac:dyDescent="0.25">
      <c r="A1139">
        <v>59.3</v>
      </c>
      <c r="B1139" t="b">
        <v>0</v>
      </c>
    </row>
    <row r="1140" spans="1:2" x14ac:dyDescent="0.25">
      <c r="A1140">
        <v>58.9</v>
      </c>
      <c r="B1140" t="b">
        <v>0</v>
      </c>
    </row>
    <row r="1141" spans="1:2" x14ac:dyDescent="0.25">
      <c r="A1141">
        <v>58.6</v>
      </c>
      <c r="B1141" t="b">
        <v>0</v>
      </c>
    </row>
    <row r="1142" spans="1:2" x14ac:dyDescent="0.25">
      <c r="A1142">
        <v>74.599999999999994</v>
      </c>
      <c r="B1142" t="b">
        <v>0</v>
      </c>
    </row>
    <row r="1143" spans="1:2" x14ac:dyDescent="0.25">
      <c r="A1143">
        <v>74.5</v>
      </c>
      <c r="B1143" t="b">
        <v>1</v>
      </c>
    </row>
    <row r="1144" spans="1:2" x14ac:dyDescent="0.25">
      <c r="A1144">
        <v>74.3</v>
      </c>
      <c r="B1144" t="b">
        <v>1</v>
      </c>
    </row>
    <row r="1145" spans="1:2" x14ac:dyDescent="0.25">
      <c r="A1145">
        <v>74.099999999999994</v>
      </c>
      <c r="B1145" t="b">
        <v>1</v>
      </c>
    </row>
    <row r="1146" spans="1:2" x14ac:dyDescent="0.25">
      <c r="A1146">
        <v>73.900000000000006</v>
      </c>
      <c r="B1146" t="b">
        <v>1</v>
      </c>
    </row>
    <row r="1147" spans="1:2" x14ac:dyDescent="0.25">
      <c r="A1147">
        <v>73.599999999999994</v>
      </c>
      <c r="B1147" t="b">
        <v>1</v>
      </c>
    </row>
    <row r="1148" spans="1:2" x14ac:dyDescent="0.25">
      <c r="A1148">
        <v>73.400000000000006</v>
      </c>
      <c r="B1148" t="b">
        <v>1</v>
      </c>
    </row>
    <row r="1149" spans="1:2" x14ac:dyDescent="0.25">
      <c r="A1149">
        <v>73.2</v>
      </c>
      <c r="B1149" t="b">
        <v>1</v>
      </c>
    </row>
    <row r="1150" spans="1:2" x14ac:dyDescent="0.25">
      <c r="A1150">
        <v>73</v>
      </c>
      <c r="B1150" t="b">
        <v>1</v>
      </c>
    </row>
    <row r="1151" spans="1:2" x14ac:dyDescent="0.25">
      <c r="A1151">
        <v>72.8</v>
      </c>
      <c r="B1151" t="b">
        <v>1</v>
      </c>
    </row>
    <row r="1152" spans="1:2" x14ac:dyDescent="0.25">
      <c r="A1152">
        <v>72.5</v>
      </c>
      <c r="B1152" t="b">
        <v>1</v>
      </c>
    </row>
    <row r="1153" spans="1:2" x14ac:dyDescent="0.25">
      <c r="A1153">
        <v>72.2</v>
      </c>
      <c r="B1153" t="b">
        <v>1</v>
      </c>
    </row>
    <row r="1154" spans="1:2" x14ac:dyDescent="0.25">
      <c r="A1154">
        <v>71.900000000000006</v>
      </c>
      <c r="B1154" t="b">
        <v>1</v>
      </c>
    </row>
    <row r="1155" spans="1:2" x14ac:dyDescent="0.25">
      <c r="A1155">
        <v>71.599999999999994</v>
      </c>
      <c r="B1155" t="b">
        <v>1</v>
      </c>
    </row>
    <row r="1156" spans="1:2" x14ac:dyDescent="0.25">
      <c r="A1156">
        <v>71.3</v>
      </c>
      <c r="B1156" t="b">
        <v>1</v>
      </c>
    </row>
    <row r="1157" spans="1:2" x14ac:dyDescent="0.25">
      <c r="A1157">
        <v>71</v>
      </c>
      <c r="B1157" t="b">
        <v>1</v>
      </c>
    </row>
    <row r="1158" spans="1:2" x14ac:dyDescent="0.25">
      <c r="A1158">
        <v>75.8</v>
      </c>
      <c r="B1158" t="b">
        <v>0</v>
      </c>
    </row>
    <row r="1159" spans="1:2" x14ac:dyDescent="0.25">
      <c r="A1159">
        <v>75.599999999999994</v>
      </c>
      <c r="B1159" t="b">
        <v>0</v>
      </c>
    </row>
    <row r="1160" spans="1:2" x14ac:dyDescent="0.25">
      <c r="A1160">
        <v>75.5</v>
      </c>
      <c r="B1160" t="b">
        <v>0</v>
      </c>
    </row>
    <row r="1161" spans="1:2" x14ac:dyDescent="0.25">
      <c r="A1161">
        <v>75</v>
      </c>
      <c r="B1161" t="b">
        <v>0</v>
      </c>
    </row>
    <row r="1162" spans="1:2" x14ac:dyDescent="0.25">
      <c r="A1162">
        <v>74.8</v>
      </c>
      <c r="B1162" t="b">
        <v>0</v>
      </c>
    </row>
    <row r="1163" spans="1:2" x14ac:dyDescent="0.25">
      <c r="A1163">
        <v>74.5</v>
      </c>
      <c r="B1163" t="b">
        <v>0</v>
      </c>
    </row>
    <row r="1164" spans="1:2" x14ac:dyDescent="0.25">
      <c r="A1164">
        <v>74.2</v>
      </c>
      <c r="B1164" t="b">
        <v>0</v>
      </c>
    </row>
    <row r="1165" spans="1:2" x14ac:dyDescent="0.25">
      <c r="A1165">
        <v>74.099999999999994</v>
      </c>
      <c r="B1165" t="b">
        <v>0</v>
      </c>
    </row>
    <row r="1166" spans="1:2" x14ac:dyDescent="0.25">
      <c r="A1166">
        <v>73.5</v>
      </c>
      <c r="B1166" t="b">
        <v>0</v>
      </c>
    </row>
    <row r="1167" spans="1:2" x14ac:dyDescent="0.25">
      <c r="A1167">
        <v>73.400000000000006</v>
      </c>
      <c r="B1167" t="b">
        <v>0</v>
      </c>
    </row>
    <row r="1168" spans="1:2" x14ac:dyDescent="0.25">
      <c r="A1168">
        <v>72.900000000000006</v>
      </c>
      <c r="B1168" t="b">
        <v>0</v>
      </c>
    </row>
    <row r="1169" spans="1:2" x14ac:dyDescent="0.25">
      <c r="A1169">
        <v>72.900000000000006</v>
      </c>
      <c r="B1169" t="b">
        <v>0</v>
      </c>
    </row>
    <row r="1170" spans="1:2" x14ac:dyDescent="0.25">
      <c r="A1170">
        <v>72.5</v>
      </c>
      <c r="B1170" t="b">
        <v>0</v>
      </c>
    </row>
    <row r="1171" spans="1:2" x14ac:dyDescent="0.25">
      <c r="A1171">
        <v>72.5</v>
      </c>
      <c r="B1171" t="b">
        <v>0</v>
      </c>
    </row>
    <row r="1172" spans="1:2" x14ac:dyDescent="0.25">
      <c r="A1172">
        <v>72.3</v>
      </c>
      <c r="B1172" t="b">
        <v>0</v>
      </c>
    </row>
    <row r="1173" spans="1:2" x14ac:dyDescent="0.25">
      <c r="A1173">
        <v>71.7</v>
      </c>
      <c r="B1173" t="b">
        <v>0</v>
      </c>
    </row>
    <row r="1174" spans="1:2" x14ac:dyDescent="0.25">
      <c r="A1174">
        <v>82.7</v>
      </c>
      <c r="B1174" t="b">
        <v>0</v>
      </c>
    </row>
    <row r="1175" spans="1:2" x14ac:dyDescent="0.25">
      <c r="A1175">
        <v>82.5</v>
      </c>
      <c r="B1175" t="b">
        <v>0</v>
      </c>
    </row>
    <row r="1176" spans="1:2" x14ac:dyDescent="0.25">
      <c r="A1176">
        <v>82.4</v>
      </c>
      <c r="B1176" t="b">
        <v>0</v>
      </c>
    </row>
    <row r="1177" spans="1:2" x14ac:dyDescent="0.25">
      <c r="A1177">
        <v>82.5</v>
      </c>
      <c r="B1177" t="b">
        <v>0</v>
      </c>
    </row>
    <row r="1178" spans="1:2" x14ac:dyDescent="0.25">
      <c r="A1178">
        <v>82.1</v>
      </c>
      <c r="B1178" t="b">
        <v>0</v>
      </c>
    </row>
    <row r="1179" spans="1:2" x14ac:dyDescent="0.25">
      <c r="A1179">
        <v>81.8</v>
      </c>
      <c r="B1179" t="b">
        <v>0</v>
      </c>
    </row>
    <row r="1180" spans="1:2" x14ac:dyDescent="0.25">
      <c r="A1180">
        <v>81.599999999999994</v>
      </c>
      <c r="B1180" t="b">
        <v>0</v>
      </c>
    </row>
    <row r="1181" spans="1:2" x14ac:dyDescent="0.25">
      <c r="A1181">
        <v>81.400000000000006</v>
      </c>
      <c r="B1181" t="b">
        <v>0</v>
      </c>
    </row>
    <row r="1182" spans="1:2" x14ac:dyDescent="0.25">
      <c r="A1182">
        <v>81.3</v>
      </c>
      <c r="B1182" t="b">
        <v>0</v>
      </c>
    </row>
    <row r="1183" spans="1:2" x14ac:dyDescent="0.25">
      <c r="A1183">
        <v>81.099999999999994</v>
      </c>
      <c r="B1183" t="b">
        <v>0</v>
      </c>
    </row>
    <row r="1184" spans="1:2" x14ac:dyDescent="0.25">
      <c r="A1184">
        <v>81</v>
      </c>
      <c r="B1184" t="b">
        <v>0</v>
      </c>
    </row>
    <row r="1185" spans="1:2" x14ac:dyDescent="0.25">
      <c r="A1185">
        <v>88</v>
      </c>
      <c r="B1185" t="b">
        <v>0</v>
      </c>
    </row>
    <row r="1186" spans="1:2" x14ac:dyDescent="0.25">
      <c r="A1186">
        <v>87</v>
      </c>
      <c r="B1186" t="b">
        <v>0</v>
      </c>
    </row>
    <row r="1187" spans="1:2" x14ac:dyDescent="0.25">
      <c r="A1187">
        <v>84</v>
      </c>
      <c r="B1187" t="b">
        <v>0</v>
      </c>
    </row>
    <row r="1188" spans="1:2" x14ac:dyDescent="0.25">
      <c r="A1188">
        <v>80</v>
      </c>
      <c r="B1188" t="b">
        <v>0</v>
      </c>
    </row>
    <row r="1189" spans="1:2" x14ac:dyDescent="0.25">
      <c r="A1189">
        <v>79.7</v>
      </c>
      <c r="B1189" t="b">
        <v>0</v>
      </c>
    </row>
    <row r="1190" spans="1:2" x14ac:dyDescent="0.25">
      <c r="A1190">
        <v>68.3</v>
      </c>
      <c r="B1190" t="b">
        <v>0</v>
      </c>
    </row>
    <row r="1191" spans="1:2" x14ac:dyDescent="0.25">
      <c r="A1191">
        <v>68</v>
      </c>
      <c r="B1191" t="b">
        <v>1</v>
      </c>
    </row>
    <row r="1192" spans="1:2" x14ac:dyDescent="0.25">
      <c r="A1192">
        <v>67.599999999999994</v>
      </c>
      <c r="B1192" t="b">
        <v>1</v>
      </c>
    </row>
    <row r="1193" spans="1:2" x14ac:dyDescent="0.25">
      <c r="A1193">
        <v>67.3</v>
      </c>
      <c r="B1193" t="b">
        <v>1</v>
      </c>
    </row>
    <row r="1194" spans="1:2" x14ac:dyDescent="0.25">
      <c r="A1194">
        <v>66.8</v>
      </c>
      <c r="B1194" t="b">
        <v>1</v>
      </c>
    </row>
    <row r="1195" spans="1:2" x14ac:dyDescent="0.25">
      <c r="A1195">
        <v>66.400000000000006</v>
      </c>
      <c r="B1195" t="b">
        <v>1</v>
      </c>
    </row>
    <row r="1196" spans="1:2" x14ac:dyDescent="0.25">
      <c r="A1196">
        <v>66</v>
      </c>
      <c r="B1196" t="b">
        <v>1</v>
      </c>
    </row>
    <row r="1197" spans="1:2" x14ac:dyDescent="0.25">
      <c r="A1197">
        <v>65.5</v>
      </c>
      <c r="B1197" t="b">
        <v>1</v>
      </c>
    </row>
    <row r="1198" spans="1:2" x14ac:dyDescent="0.25">
      <c r="A1198">
        <v>65.2</v>
      </c>
      <c r="B1198" t="b">
        <v>1</v>
      </c>
    </row>
    <row r="1199" spans="1:2" x14ac:dyDescent="0.25">
      <c r="A1199">
        <v>64.8</v>
      </c>
      <c r="B1199" t="b">
        <v>1</v>
      </c>
    </row>
    <row r="1200" spans="1:2" x14ac:dyDescent="0.25">
      <c r="A1200">
        <v>64.400000000000006</v>
      </c>
      <c r="B1200" t="b">
        <v>1</v>
      </c>
    </row>
    <row r="1201" spans="1:2" x14ac:dyDescent="0.25">
      <c r="A1201">
        <v>64</v>
      </c>
      <c r="B1201" t="b">
        <v>1</v>
      </c>
    </row>
    <row r="1202" spans="1:2" x14ac:dyDescent="0.25">
      <c r="A1202">
        <v>63.7</v>
      </c>
      <c r="B1202" t="b">
        <v>0</v>
      </c>
    </row>
    <row r="1203" spans="1:2" x14ac:dyDescent="0.25">
      <c r="A1203">
        <v>63.3</v>
      </c>
      <c r="B1203" t="b">
        <v>0</v>
      </c>
    </row>
    <row r="1204" spans="1:2" x14ac:dyDescent="0.25">
      <c r="A1204">
        <v>62.9</v>
      </c>
      <c r="B1204" t="b">
        <v>0</v>
      </c>
    </row>
    <row r="1205" spans="1:2" x14ac:dyDescent="0.25">
      <c r="A1205">
        <v>62.5</v>
      </c>
      <c r="B1205" t="b">
        <v>0</v>
      </c>
    </row>
    <row r="1206" spans="1:2" x14ac:dyDescent="0.25">
      <c r="A1206">
        <v>69.099999999999994</v>
      </c>
      <c r="B1206" t="b">
        <v>0</v>
      </c>
    </row>
    <row r="1207" spans="1:2" x14ac:dyDescent="0.25">
      <c r="A1207">
        <v>68.900000000000006</v>
      </c>
      <c r="B1207" t="b">
        <v>1</v>
      </c>
    </row>
    <row r="1208" spans="1:2" x14ac:dyDescent="0.25">
      <c r="A1208">
        <v>68.7</v>
      </c>
      <c r="B1208" t="b">
        <v>1</v>
      </c>
    </row>
    <row r="1209" spans="1:2" x14ac:dyDescent="0.25">
      <c r="A1209">
        <v>68.5</v>
      </c>
      <c r="B1209" t="b">
        <v>1</v>
      </c>
    </row>
    <row r="1210" spans="1:2" x14ac:dyDescent="0.25">
      <c r="A1210">
        <v>68.3</v>
      </c>
      <c r="B1210" t="b">
        <v>1</v>
      </c>
    </row>
    <row r="1211" spans="1:2" x14ac:dyDescent="0.25">
      <c r="A1211">
        <v>68.099999999999994</v>
      </c>
      <c r="B1211" t="b">
        <v>1</v>
      </c>
    </row>
    <row r="1212" spans="1:2" x14ac:dyDescent="0.25">
      <c r="A1212">
        <v>67.900000000000006</v>
      </c>
      <c r="B1212" t="b">
        <v>1</v>
      </c>
    </row>
    <row r="1213" spans="1:2" x14ac:dyDescent="0.25">
      <c r="A1213">
        <v>67.7</v>
      </c>
      <c r="B1213" t="b">
        <v>1</v>
      </c>
    </row>
    <row r="1214" spans="1:2" x14ac:dyDescent="0.25">
      <c r="A1214">
        <v>67.5</v>
      </c>
      <c r="B1214" t="b">
        <v>1</v>
      </c>
    </row>
    <row r="1215" spans="1:2" x14ac:dyDescent="0.25">
      <c r="A1215">
        <v>67.3</v>
      </c>
      <c r="B1215" t="b">
        <v>1</v>
      </c>
    </row>
    <row r="1216" spans="1:2" x14ac:dyDescent="0.25">
      <c r="A1216">
        <v>67.2</v>
      </c>
      <c r="B1216" t="b">
        <v>1</v>
      </c>
    </row>
    <row r="1217" spans="1:2" x14ac:dyDescent="0.25">
      <c r="A1217">
        <v>65.3</v>
      </c>
      <c r="B1217" t="b">
        <v>1</v>
      </c>
    </row>
    <row r="1218" spans="1:2" x14ac:dyDescent="0.25">
      <c r="A1218">
        <v>66.900000000000006</v>
      </c>
      <c r="B1218" t="b">
        <v>1</v>
      </c>
    </row>
    <row r="1219" spans="1:2" x14ac:dyDescent="0.25">
      <c r="A1219">
        <v>66.7</v>
      </c>
      <c r="B1219" t="b">
        <v>1</v>
      </c>
    </row>
    <row r="1220" spans="1:2" x14ac:dyDescent="0.25">
      <c r="A1220">
        <v>66.5</v>
      </c>
      <c r="B1220" t="b">
        <v>1</v>
      </c>
    </row>
    <row r="1221" spans="1:2" x14ac:dyDescent="0.25">
      <c r="A1221">
        <v>66.3</v>
      </c>
      <c r="B1221" t="b">
        <v>1</v>
      </c>
    </row>
    <row r="1222" spans="1:2" x14ac:dyDescent="0.25">
      <c r="A1222">
        <v>75.5</v>
      </c>
      <c r="B1222" t="b">
        <v>0</v>
      </c>
    </row>
    <row r="1223" spans="1:2" x14ac:dyDescent="0.25">
      <c r="A1223">
        <v>75.400000000000006</v>
      </c>
      <c r="B1223" t="b">
        <v>0</v>
      </c>
    </row>
    <row r="1224" spans="1:2" x14ac:dyDescent="0.25">
      <c r="A1224">
        <v>75.3</v>
      </c>
      <c r="B1224" t="b">
        <v>0</v>
      </c>
    </row>
    <row r="1225" spans="1:2" x14ac:dyDescent="0.25">
      <c r="A1225">
        <v>75.099999999999994</v>
      </c>
      <c r="B1225" t="b">
        <v>0</v>
      </c>
    </row>
    <row r="1226" spans="1:2" x14ac:dyDescent="0.25">
      <c r="A1226">
        <v>74.7</v>
      </c>
      <c r="B1226" t="b">
        <v>0</v>
      </c>
    </row>
    <row r="1227" spans="1:2" x14ac:dyDescent="0.25">
      <c r="A1227">
        <v>74.099999999999994</v>
      </c>
      <c r="B1227" t="b">
        <v>0</v>
      </c>
    </row>
    <row r="1228" spans="1:2" x14ac:dyDescent="0.25">
      <c r="A1228">
        <v>73.3</v>
      </c>
      <c r="B1228" t="b">
        <v>0</v>
      </c>
    </row>
    <row r="1229" spans="1:2" x14ac:dyDescent="0.25">
      <c r="A1229">
        <v>72.7</v>
      </c>
      <c r="B1229" t="b">
        <v>0</v>
      </c>
    </row>
    <row r="1230" spans="1:2" x14ac:dyDescent="0.25">
      <c r="A1230">
        <v>72.400000000000006</v>
      </c>
      <c r="B1230" t="b">
        <v>0</v>
      </c>
    </row>
    <row r="1231" spans="1:2" x14ac:dyDescent="0.25">
      <c r="A1231">
        <v>72.2</v>
      </c>
      <c r="B1231" t="b">
        <v>0</v>
      </c>
    </row>
    <row r="1232" spans="1:2" x14ac:dyDescent="0.25">
      <c r="A1232">
        <v>72</v>
      </c>
      <c r="B1232" t="b">
        <v>0</v>
      </c>
    </row>
    <row r="1233" spans="1:2" x14ac:dyDescent="0.25">
      <c r="A1233">
        <v>71.8</v>
      </c>
      <c r="B1233" t="b">
        <v>0</v>
      </c>
    </row>
    <row r="1234" spans="1:2" x14ac:dyDescent="0.25">
      <c r="A1234">
        <v>75</v>
      </c>
      <c r="B1234" t="b">
        <v>0</v>
      </c>
    </row>
    <row r="1235" spans="1:2" x14ac:dyDescent="0.25">
      <c r="A1235">
        <v>71.2</v>
      </c>
      <c r="B1235" t="b">
        <v>0</v>
      </c>
    </row>
    <row r="1236" spans="1:2" x14ac:dyDescent="0.25">
      <c r="A1236">
        <v>78</v>
      </c>
      <c r="B1236" t="b">
        <v>0</v>
      </c>
    </row>
    <row r="1237" spans="1:2" x14ac:dyDescent="0.25">
      <c r="A1237">
        <v>73</v>
      </c>
      <c r="B1237" t="b">
        <v>0</v>
      </c>
    </row>
    <row r="1238" spans="1:2" x14ac:dyDescent="0.25">
      <c r="A1238">
        <v>68.900000000000006</v>
      </c>
      <c r="B1238" t="b">
        <v>0</v>
      </c>
    </row>
    <row r="1239" spans="1:2" x14ac:dyDescent="0.25">
      <c r="A1239">
        <v>67.900000000000006</v>
      </c>
      <c r="B1239" t="b">
        <v>1</v>
      </c>
    </row>
    <row r="1240" spans="1:2" x14ac:dyDescent="0.25">
      <c r="A1240">
        <v>69.5</v>
      </c>
      <c r="B1240" t="b">
        <v>1</v>
      </c>
    </row>
    <row r="1241" spans="1:2" x14ac:dyDescent="0.25">
      <c r="A1241">
        <v>76</v>
      </c>
      <c r="B1241" t="b">
        <v>1</v>
      </c>
    </row>
    <row r="1242" spans="1:2" x14ac:dyDescent="0.25">
      <c r="A1242">
        <v>77</v>
      </c>
      <c r="B1242" t="b">
        <v>1</v>
      </c>
    </row>
    <row r="1243" spans="1:2" x14ac:dyDescent="0.25">
      <c r="A1243">
        <v>76</v>
      </c>
      <c r="B1243" t="b">
        <v>1</v>
      </c>
    </row>
    <row r="1244" spans="1:2" x14ac:dyDescent="0.25">
      <c r="A1244">
        <v>74</v>
      </c>
      <c r="B1244" t="b">
        <v>1</v>
      </c>
    </row>
    <row r="1245" spans="1:2" x14ac:dyDescent="0.25">
      <c r="A1245">
        <v>69.3</v>
      </c>
      <c r="B1245" t="b">
        <v>1</v>
      </c>
    </row>
    <row r="1246" spans="1:2" x14ac:dyDescent="0.25">
      <c r="A1246">
        <v>65.900000000000006</v>
      </c>
      <c r="B1246" t="b">
        <v>1</v>
      </c>
    </row>
    <row r="1247" spans="1:2" x14ac:dyDescent="0.25">
      <c r="A1247">
        <v>64.7</v>
      </c>
      <c r="B1247" t="b">
        <v>1</v>
      </c>
    </row>
    <row r="1248" spans="1:2" x14ac:dyDescent="0.25">
      <c r="A1248">
        <v>66.8</v>
      </c>
      <c r="B1248" t="b">
        <v>1</v>
      </c>
    </row>
    <row r="1249" spans="1:2" x14ac:dyDescent="0.25">
      <c r="A1249">
        <v>67.2</v>
      </c>
      <c r="B1249" t="b">
        <v>1</v>
      </c>
    </row>
    <row r="1250" spans="1:2" x14ac:dyDescent="0.25">
      <c r="A1250">
        <v>66.5</v>
      </c>
      <c r="B1250" t="b">
        <v>0</v>
      </c>
    </row>
    <row r="1251" spans="1:2" x14ac:dyDescent="0.25">
      <c r="A1251">
        <v>74</v>
      </c>
      <c r="B1251" t="b">
        <v>0</v>
      </c>
    </row>
    <row r="1252" spans="1:2" x14ac:dyDescent="0.25">
      <c r="A1252">
        <v>72</v>
      </c>
      <c r="B1252" t="b">
        <v>0</v>
      </c>
    </row>
    <row r="1253" spans="1:2" x14ac:dyDescent="0.25">
      <c r="A1253">
        <v>70</v>
      </c>
      <c r="B1253" t="b">
        <v>0</v>
      </c>
    </row>
    <row r="1254" spans="1:2" x14ac:dyDescent="0.25">
      <c r="A1254">
        <v>81.400000000000006</v>
      </c>
      <c r="B1254" t="b">
        <v>0</v>
      </c>
    </row>
    <row r="1255" spans="1:2" x14ac:dyDescent="0.25">
      <c r="A1255">
        <v>81.2</v>
      </c>
      <c r="B1255" t="b">
        <v>1</v>
      </c>
    </row>
    <row r="1256" spans="1:2" x14ac:dyDescent="0.25">
      <c r="A1256">
        <v>81</v>
      </c>
      <c r="B1256" t="b">
        <v>1</v>
      </c>
    </row>
    <row r="1257" spans="1:2" x14ac:dyDescent="0.25">
      <c r="A1257">
        <v>85</v>
      </c>
      <c r="B1257" t="b">
        <v>1</v>
      </c>
    </row>
    <row r="1258" spans="1:2" x14ac:dyDescent="0.25">
      <c r="A1258">
        <v>84</v>
      </c>
      <c r="B1258" t="b">
        <v>1</v>
      </c>
    </row>
    <row r="1259" spans="1:2" x14ac:dyDescent="0.25">
      <c r="A1259">
        <v>86</v>
      </c>
      <c r="B1259" t="b">
        <v>1</v>
      </c>
    </row>
    <row r="1260" spans="1:2" x14ac:dyDescent="0.25">
      <c r="A1260">
        <v>79.7</v>
      </c>
      <c r="B1260" t="b">
        <v>0</v>
      </c>
    </row>
    <row r="1261" spans="1:2" x14ac:dyDescent="0.25">
      <c r="A1261">
        <v>79.8</v>
      </c>
      <c r="B1261" t="b">
        <v>0</v>
      </c>
    </row>
    <row r="1262" spans="1:2" x14ac:dyDescent="0.25">
      <c r="A1262">
        <v>79.5</v>
      </c>
      <c r="B1262" t="b">
        <v>0</v>
      </c>
    </row>
    <row r="1263" spans="1:2" x14ac:dyDescent="0.25">
      <c r="A1263">
        <v>79</v>
      </c>
      <c r="B1263" t="b">
        <v>0</v>
      </c>
    </row>
    <row r="1264" spans="1:2" x14ac:dyDescent="0.25">
      <c r="A1264">
        <v>78.7</v>
      </c>
      <c r="B1264" t="b">
        <v>0</v>
      </c>
    </row>
    <row r="1265" spans="1:2" x14ac:dyDescent="0.25">
      <c r="A1265">
        <v>78.3</v>
      </c>
      <c r="B1265" t="b">
        <v>0</v>
      </c>
    </row>
    <row r="1266" spans="1:2" x14ac:dyDescent="0.25">
      <c r="A1266">
        <v>78</v>
      </c>
      <c r="B1266" t="b">
        <v>0</v>
      </c>
    </row>
    <row r="1267" spans="1:2" x14ac:dyDescent="0.25">
      <c r="A1267">
        <v>77.400000000000006</v>
      </c>
      <c r="B1267" t="b">
        <v>0</v>
      </c>
    </row>
    <row r="1268" spans="1:2" x14ac:dyDescent="0.25">
      <c r="A1268">
        <v>77</v>
      </c>
      <c r="B1268" t="b">
        <v>0</v>
      </c>
    </row>
    <row r="1269" spans="1:2" x14ac:dyDescent="0.25">
      <c r="A1269">
        <v>76.400000000000006</v>
      </c>
      <c r="B1269" t="b">
        <v>0</v>
      </c>
    </row>
    <row r="1270" spans="1:2" x14ac:dyDescent="0.25">
      <c r="A1270">
        <v>82.5</v>
      </c>
      <c r="B1270" t="b">
        <v>0</v>
      </c>
    </row>
    <row r="1271" spans="1:2" x14ac:dyDescent="0.25">
      <c r="A1271">
        <v>82.2</v>
      </c>
      <c r="B1271" t="b">
        <v>1</v>
      </c>
    </row>
    <row r="1272" spans="1:2" x14ac:dyDescent="0.25">
      <c r="A1272">
        <v>82.1</v>
      </c>
      <c r="B1272" t="b">
        <v>1</v>
      </c>
    </row>
    <row r="1273" spans="1:2" x14ac:dyDescent="0.25">
      <c r="A1273">
        <v>81.8</v>
      </c>
      <c r="B1273" t="b">
        <v>1</v>
      </c>
    </row>
    <row r="1274" spans="1:2" x14ac:dyDescent="0.25">
      <c r="A1274">
        <v>81.8</v>
      </c>
      <c r="B1274" t="b">
        <v>1</v>
      </c>
    </row>
    <row r="1275" spans="1:2" x14ac:dyDescent="0.25">
      <c r="A1275">
        <v>81.7</v>
      </c>
      <c r="B1275" t="b">
        <v>1</v>
      </c>
    </row>
    <row r="1276" spans="1:2" x14ac:dyDescent="0.25">
      <c r="A1276">
        <v>81.5</v>
      </c>
      <c r="B1276" t="b">
        <v>1</v>
      </c>
    </row>
    <row r="1277" spans="1:2" x14ac:dyDescent="0.25">
      <c r="A1277">
        <v>81</v>
      </c>
      <c r="B1277" t="b">
        <v>1</v>
      </c>
    </row>
    <row r="1278" spans="1:2" x14ac:dyDescent="0.25">
      <c r="A1278">
        <v>84</v>
      </c>
      <c r="B1278" t="b">
        <v>1</v>
      </c>
    </row>
    <row r="1279" spans="1:2" x14ac:dyDescent="0.25">
      <c r="A1279">
        <v>84</v>
      </c>
      <c r="B1279" t="b">
        <v>1</v>
      </c>
    </row>
    <row r="1280" spans="1:2" x14ac:dyDescent="0.25">
      <c r="A1280">
        <v>80</v>
      </c>
      <c r="B1280" t="b">
        <v>1</v>
      </c>
    </row>
    <row r="1281" spans="1:2" x14ac:dyDescent="0.25">
      <c r="A1281">
        <v>81</v>
      </c>
      <c r="B1281" t="b">
        <v>1</v>
      </c>
    </row>
    <row r="1282" spans="1:2" x14ac:dyDescent="0.25">
      <c r="A1282">
        <v>79.7</v>
      </c>
      <c r="B1282" t="b">
        <v>1</v>
      </c>
    </row>
    <row r="1283" spans="1:2" x14ac:dyDescent="0.25">
      <c r="A1283">
        <v>79.3</v>
      </c>
      <c r="B1283" t="b">
        <v>1</v>
      </c>
    </row>
    <row r="1284" spans="1:2" x14ac:dyDescent="0.25">
      <c r="A1284">
        <v>79.3</v>
      </c>
      <c r="B1284" t="b">
        <v>1</v>
      </c>
    </row>
    <row r="1285" spans="1:2" x14ac:dyDescent="0.25">
      <c r="A1285">
        <v>78.900000000000006</v>
      </c>
      <c r="B1285" t="b">
        <v>1</v>
      </c>
    </row>
    <row r="1286" spans="1:2" x14ac:dyDescent="0.25">
      <c r="A1286">
        <v>82.7</v>
      </c>
      <c r="B1286" t="b">
        <v>0</v>
      </c>
    </row>
    <row r="1287" spans="1:2" x14ac:dyDescent="0.25">
      <c r="A1287">
        <v>82.5</v>
      </c>
      <c r="B1287" t="b">
        <v>1</v>
      </c>
    </row>
    <row r="1288" spans="1:2" x14ac:dyDescent="0.25">
      <c r="A1288">
        <v>82.3</v>
      </c>
      <c r="B1288" t="b">
        <v>1</v>
      </c>
    </row>
    <row r="1289" spans="1:2" x14ac:dyDescent="0.25">
      <c r="A1289">
        <v>82</v>
      </c>
      <c r="B1289" t="b">
        <v>1</v>
      </c>
    </row>
    <row r="1290" spans="1:2" x14ac:dyDescent="0.25">
      <c r="A1290">
        <v>82</v>
      </c>
      <c r="B1290" t="b">
        <v>1</v>
      </c>
    </row>
    <row r="1291" spans="1:2" x14ac:dyDescent="0.25">
      <c r="A1291">
        <v>81.8</v>
      </c>
      <c r="B1291" t="b">
        <v>1</v>
      </c>
    </row>
    <row r="1292" spans="1:2" x14ac:dyDescent="0.25">
      <c r="A1292">
        <v>81.599999999999994</v>
      </c>
      <c r="B1292" t="b">
        <v>1</v>
      </c>
    </row>
    <row r="1293" spans="1:2" x14ac:dyDescent="0.25">
      <c r="A1293">
        <v>81.5</v>
      </c>
      <c r="B1293" t="b">
        <v>1</v>
      </c>
    </row>
    <row r="1294" spans="1:2" x14ac:dyDescent="0.25">
      <c r="A1294">
        <v>81.3</v>
      </c>
      <c r="B1294" t="b">
        <v>1</v>
      </c>
    </row>
    <row r="1295" spans="1:2" x14ac:dyDescent="0.25">
      <c r="A1295">
        <v>81.2</v>
      </c>
      <c r="B1295" t="b">
        <v>1</v>
      </c>
    </row>
    <row r="1296" spans="1:2" x14ac:dyDescent="0.25">
      <c r="A1296">
        <v>88</v>
      </c>
      <c r="B1296" t="b">
        <v>1</v>
      </c>
    </row>
    <row r="1297" spans="1:2" x14ac:dyDescent="0.25">
      <c r="A1297">
        <v>89</v>
      </c>
      <c r="B1297" t="b">
        <v>1</v>
      </c>
    </row>
    <row r="1298" spans="1:2" x14ac:dyDescent="0.25">
      <c r="A1298">
        <v>79.900000000000006</v>
      </c>
      <c r="B1298" t="b">
        <v>1</v>
      </c>
    </row>
    <row r="1299" spans="1:2" x14ac:dyDescent="0.25">
      <c r="A1299">
        <v>80</v>
      </c>
      <c r="B1299" t="b">
        <v>1</v>
      </c>
    </row>
    <row r="1300" spans="1:2" x14ac:dyDescent="0.25">
      <c r="A1300">
        <v>79.8</v>
      </c>
      <c r="B1300" t="b">
        <v>1</v>
      </c>
    </row>
    <row r="1301" spans="1:2" x14ac:dyDescent="0.25">
      <c r="A1301">
        <v>79.400000000000006</v>
      </c>
      <c r="B1301" t="b">
        <v>1</v>
      </c>
    </row>
    <row r="1302" spans="1:2" x14ac:dyDescent="0.25">
      <c r="A1302">
        <v>76.2</v>
      </c>
      <c r="B1302" t="b">
        <v>0</v>
      </c>
    </row>
    <row r="1303" spans="1:2" x14ac:dyDescent="0.25">
      <c r="A1303">
        <v>75.8</v>
      </c>
      <c r="B1303" t="b">
        <v>1</v>
      </c>
    </row>
    <row r="1304" spans="1:2" x14ac:dyDescent="0.25">
      <c r="A1304">
        <v>75.599999999999994</v>
      </c>
      <c r="B1304" t="b">
        <v>1</v>
      </c>
    </row>
    <row r="1305" spans="1:2" x14ac:dyDescent="0.25">
      <c r="A1305">
        <v>75.3</v>
      </c>
      <c r="B1305" t="b">
        <v>1</v>
      </c>
    </row>
    <row r="1306" spans="1:2" x14ac:dyDescent="0.25">
      <c r="A1306">
        <v>75.2</v>
      </c>
      <c r="B1306" t="b">
        <v>1</v>
      </c>
    </row>
    <row r="1307" spans="1:2" x14ac:dyDescent="0.25">
      <c r="A1307">
        <v>75</v>
      </c>
      <c r="B1307" t="b">
        <v>1</v>
      </c>
    </row>
    <row r="1308" spans="1:2" x14ac:dyDescent="0.25">
      <c r="A1308">
        <v>74.7</v>
      </c>
      <c r="B1308" t="b">
        <v>1</v>
      </c>
    </row>
    <row r="1309" spans="1:2" x14ac:dyDescent="0.25">
      <c r="A1309">
        <v>74.5</v>
      </c>
      <c r="B1309" t="b">
        <v>1</v>
      </c>
    </row>
    <row r="1310" spans="1:2" x14ac:dyDescent="0.25">
      <c r="A1310">
        <v>74.2</v>
      </c>
      <c r="B1310" t="b">
        <v>1</v>
      </c>
    </row>
    <row r="1311" spans="1:2" x14ac:dyDescent="0.25">
      <c r="A1311">
        <v>74</v>
      </c>
      <c r="B1311" t="b">
        <v>1</v>
      </c>
    </row>
    <row r="1312" spans="1:2" x14ac:dyDescent="0.25">
      <c r="A1312">
        <v>73.5</v>
      </c>
      <c r="B1312" t="b">
        <v>1</v>
      </c>
    </row>
    <row r="1313" spans="1:2" x14ac:dyDescent="0.25">
      <c r="A1313">
        <v>73.3</v>
      </c>
      <c r="B1313" t="b">
        <v>1</v>
      </c>
    </row>
    <row r="1314" spans="1:2" x14ac:dyDescent="0.25">
      <c r="A1314">
        <v>73.099999999999994</v>
      </c>
      <c r="B1314" t="b">
        <v>1</v>
      </c>
    </row>
    <row r="1315" spans="1:2" x14ac:dyDescent="0.25">
      <c r="A1315">
        <v>73</v>
      </c>
      <c r="B1315" t="b">
        <v>0</v>
      </c>
    </row>
    <row r="1316" spans="1:2" x14ac:dyDescent="0.25">
      <c r="A1316">
        <v>72.7</v>
      </c>
      <c r="B1316" t="b">
        <v>0</v>
      </c>
    </row>
    <row r="1317" spans="1:2" x14ac:dyDescent="0.25">
      <c r="A1317">
        <v>72.599999999999994</v>
      </c>
      <c r="B1317" t="b">
        <v>0</v>
      </c>
    </row>
    <row r="1318" spans="1:2" x14ac:dyDescent="0.25">
      <c r="A1318">
        <v>83.7</v>
      </c>
      <c r="B1318" t="b">
        <v>0</v>
      </c>
    </row>
    <row r="1319" spans="1:2" x14ac:dyDescent="0.25">
      <c r="A1319">
        <v>83.5</v>
      </c>
      <c r="B1319" t="b">
        <v>0</v>
      </c>
    </row>
    <row r="1320" spans="1:2" x14ac:dyDescent="0.25">
      <c r="A1320">
        <v>83.5</v>
      </c>
      <c r="B1320" t="b">
        <v>0</v>
      </c>
    </row>
    <row r="1321" spans="1:2" x14ac:dyDescent="0.25">
      <c r="A1321">
        <v>83.3</v>
      </c>
      <c r="B1321" t="b">
        <v>0</v>
      </c>
    </row>
    <row r="1322" spans="1:2" x14ac:dyDescent="0.25">
      <c r="A1322">
        <v>82.5</v>
      </c>
      <c r="B1322" t="b">
        <v>0</v>
      </c>
    </row>
    <row r="1323" spans="1:2" x14ac:dyDescent="0.25">
      <c r="A1323">
        <v>83</v>
      </c>
      <c r="B1323" t="b">
        <v>0</v>
      </c>
    </row>
    <row r="1324" spans="1:2" x14ac:dyDescent="0.25">
      <c r="A1324">
        <v>83</v>
      </c>
      <c r="B1324" t="b">
        <v>0</v>
      </c>
    </row>
    <row r="1325" spans="1:2" x14ac:dyDescent="0.25">
      <c r="A1325">
        <v>82.7</v>
      </c>
      <c r="B1325" t="b">
        <v>0</v>
      </c>
    </row>
    <row r="1326" spans="1:2" x14ac:dyDescent="0.25">
      <c r="A1326">
        <v>82.6</v>
      </c>
      <c r="B1326" t="b">
        <v>0</v>
      </c>
    </row>
    <row r="1327" spans="1:2" x14ac:dyDescent="0.25">
      <c r="A1327">
        <v>82.4</v>
      </c>
      <c r="B1327" t="b">
        <v>0</v>
      </c>
    </row>
    <row r="1328" spans="1:2" x14ac:dyDescent="0.25">
      <c r="A1328">
        <v>82</v>
      </c>
      <c r="B1328" t="b">
        <v>0</v>
      </c>
    </row>
    <row r="1329" spans="1:2" x14ac:dyDescent="0.25">
      <c r="A1329">
        <v>82.1</v>
      </c>
      <c r="B1329" t="b">
        <v>0</v>
      </c>
    </row>
    <row r="1330" spans="1:2" x14ac:dyDescent="0.25">
      <c r="A1330">
        <v>81.900000000000006</v>
      </c>
      <c r="B1330" t="b">
        <v>0</v>
      </c>
    </row>
    <row r="1331" spans="1:2" x14ac:dyDescent="0.25">
      <c r="A1331">
        <v>81.8</v>
      </c>
      <c r="B1331" t="b">
        <v>0</v>
      </c>
    </row>
    <row r="1332" spans="1:2" x14ac:dyDescent="0.25">
      <c r="A1332">
        <v>81.5</v>
      </c>
      <c r="B1332" t="b">
        <v>0</v>
      </c>
    </row>
    <row r="1333" spans="1:2" x14ac:dyDescent="0.25">
      <c r="A1333">
        <v>81.099999999999994</v>
      </c>
      <c r="B1333" t="b">
        <v>0</v>
      </c>
    </row>
    <row r="1334" spans="1:2" x14ac:dyDescent="0.25">
      <c r="A1334">
        <v>74.099999999999994</v>
      </c>
      <c r="B1334" t="b">
        <v>0</v>
      </c>
    </row>
    <row r="1335" spans="1:2" x14ac:dyDescent="0.25">
      <c r="A1335">
        <v>74</v>
      </c>
      <c r="B1335" t="b">
        <v>1</v>
      </c>
    </row>
    <row r="1336" spans="1:2" x14ac:dyDescent="0.25">
      <c r="A1336">
        <v>73.900000000000006</v>
      </c>
      <c r="B1336" t="b">
        <v>1</v>
      </c>
    </row>
    <row r="1337" spans="1:2" x14ac:dyDescent="0.25">
      <c r="A1337">
        <v>73.7</v>
      </c>
      <c r="B1337" t="b">
        <v>1</v>
      </c>
    </row>
    <row r="1338" spans="1:2" x14ac:dyDescent="0.25">
      <c r="A1338">
        <v>73.599999999999994</v>
      </c>
      <c r="B1338" t="b">
        <v>1</v>
      </c>
    </row>
    <row r="1339" spans="1:2" x14ac:dyDescent="0.25">
      <c r="A1339">
        <v>73.400000000000006</v>
      </c>
      <c r="B1339" t="b">
        <v>1</v>
      </c>
    </row>
    <row r="1340" spans="1:2" x14ac:dyDescent="0.25">
      <c r="A1340">
        <v>73.3</v>
      </c>
      <c r="B1340" t="b">
        <v>1</v>
      </c>
    </row>
    <row r="1341" spans="1:2" x14ac:dyDescent="0.25">
      <c r="A1341">
        <v>73.099999999999994</v>
      </c>
      <c r="B1341" t="b">
        <v>1</v>
      </c>
    </row>
    <row r="1342" spans="1:2" x14ac:dyDescent="0.25">
      <c r="A1342">
        <v>73</v>
      </c>
      <c r="B1342" t="b">
        <v>1</v>
      </c>
    </row>
    <row r="1343" spans="1:2" x14ac:dyDescent="0.25">
      <c r="A1343">
        <v>72.8</v>
      </c>
      <c r="B1343" t="b">
        <v>1</v>
      </c>
    </row>
    <row r="1344" spans="1:2" x14ac:dyDescent="0.25">
      <c r="A1344">
        <v>72.400000000000006</v>
      </c>
      <c r="B1344" t="b">
        <v>1</v>
      </c>
    </row>
    <row r="1345" spans="1:2" x14ac:dyDescent="0.25">
      <c r="A1345">
        <v>72.5</v>
      </c>
      <c r="B1345" t="b">
        <v>1</v>
      </c>
    </row>
    <row r="1346" spans="1:2" x14ac:dyDescent="0.25">
      <c r="A1346">
        <v>72.3</v>
      </c>
      <c r="B1346" t="b">
        <v>1</v>
      </c>
    </row>
    <row r="1347" spans="1:2" x14ac:dyDescent="0.25">
      <c r="A1347">
        <v>72.099999999999994</v>
      </c>
      <c r="B1347" t="b">
        <v>1</v>
      </c>
    </row>
    <row r="1348" spans="1:2" x14ac:dyDescent="0.25">
      <c r="A1348">
        <v>71.900000000000006</v>
      </c>
      <c r="B1348" t="b">
        <v>1</v>
      </c>
    </row>
    <row r="1349" spans="1:2" x14ac:dyDescent="0.25">
      <c r="A1349">
        <v>71.7</v>
      </c>
      <c r="B1349" t="b">
        <v>1</v>
      </c>
    </row>
    <row r="1350" spans="1:2" x14ac:dyDescent="0.25">
      <c r="A1350">
        <v>72</v>
      </c>
      <c r="B1350" t="b">
        <v>0</v>
      </c>
    </row>
    <row r="1351" spans="1:2" x14ac:dyDescent="0.25">
      <c r="A1351">
        <v>69.900000000000006</v>
      </c>
      <c r="B1351" t="b">
        <v>1</v>
      </c>
    </row>
    <row r="1352" spans="1:2" x14ac:dyDescent="0.25">
      <c r="A1352">
        <v>69.5</v>
      </c>
      <c r="B1352" t="b">
        <v>1</v>
      </c>
    </row>
    <row r="1353" spans="1:2" x14ac:dyDescent="0.25">
      <c r="A1353">
        <v>69.099999999999994</v>
      </c>
      <c r="B1353" t="b">
        <v>1</v>
      </c>
    </row>
    <row r="1354" spans="1:2" x14ac:dyDescent="0.25">
      <c r="A1354">
        <v>68.5</v>
      </c>
      <c r="B1354" t="b">
        <v>1</v>
      </c>
    </row>
    <row r="1355" spans="1:2" x14ac:dyDescent="0.25">
      <c r="A1355">
        <v>67.8</v>
      </c>
      <c r="B1355" t="b">
        <v>1</v>
      </c>
    </row>
    <row r="1356" spans="1:2" x14ac:dyDescent="0.25">
      <c r="A1356">
        <v>67.8</v>
      </c>
      <c r="B1356" t="b">
        <v>1</v>
      </c>
    </row>
    <row r="1357" spans="1:2" x14ac:dyDescent="0.25">
      <c r="A1357">
        <v>66.599999999999994</v>
      </c>
      <c r="B1357" t="b">
        <v>1</v>
      </c>
    </row>
    <row r="1358" spans="1:2" x14ac:dyDescent="0.25">
      <c r="A1358">
        <v>65.3</v>
      </c>
      <c r="B1358" t="b">
        <v>1</v>
      </c>
    </row>
    <row r="1359" spans="1:2" x14ac:dyDescent="0.25">
      <c r="A1359">
        <v>65</v>
      </c>
      <c r="B1359" t="b">
        <v>1</v>
      </c>
    </row>
    <row r="1360" spans="1:2" x14ac:dyDescent="0.25">
      <c r="A1360">
        <v>64.599999999999994</v>
      </c>
      <c r="B1360" t="b">
        <v>1</v>
      </c>
    </row>
    <row r="1361" spans="1:2" x14ac:dyDescent="0.25">
      <c r="A1361">
        <v>64.7</v>
      </c>
      <c r="B1361" t="b">
        <v>1</v>
      </c>
    </row>
    <row r="1362" spans="1:2" x14ac:dyDescent="0.25">
      <c r="A1362">
        <v>64.400000000000006</v>
      </c>
      <c r="B1362" t="b">
        <v>1</v>
      </c>
    </row>
    <row r="1363" spans="1:2" x14ac:dyDescent="0.25">
      <c r="A1363">
        <v>64.7</v>
      </c>
      <c r="B1363" t="b">
        <v>1</v>
      </c>
    </row>
    <row r="1364" spans="1:2" x14ac:dyDescent="0.25">
      <c r="A1364">
        <v>64.400000000000006</v>
      </c>
      <c r="B1364" t="b">
        <v>1</v>
      </c>
    </row>
    <row r="1365" spans="1:2" x14ac:dyDescent="0.25">
      <c r="A1365">
        <v>63.9</v>
      </c>
      <c r="B1365" t="b">
        <v>1</v>
      </c>
    </row>
    <row r="1366" spans="1:2" x14ac:dyDescent="0.25">
      <c r="A1366">
        <v>63.4</v>
      </c>
      <c r="B1366" t="b">
        <v>0</v>
      </c>
    </row>
    <row r="1367" spans="1:2" x14ac:dyDescent="0.25">
      <c r="A1367">
        <v>62.9</v>
      </c>
      <c r="B1367" t="b">
        <v>1</v>
      </c>
    </row>
    <row r="1368" spans="1:2" x14ac:dyDescent="0.25">
      <c r="A1368">
        <v>62.6</v>
      </c>
      <c r="B1368" t="b">
        <v>1</v>
      </c>
    </row>
    <row r="1369" spans="1:2" x14ac:dyDescent="0.25">
      <c r="A1369">
        <v>62.1</v>
      </c>
      <c r="B1369" t="b">
        <v>1</v>
      </c>
    </row>
    <row r="1370" spans="1:2" x14ac:dyDescent="0.25">
      <c r="A1370">
        <v>61.2</v>
      </c>
      <c r="B1370" t="b">
        <v>1</v>
      </c>
    </row>
    <row r="1371" spans="1:2" x14ac:dyDescent="0.25">
      <c r="A1371">
        <v>63</v>
      </c>
      <c r="B1371" t="b">
        <v>1</v>
      </c>
    </row>
    <row r="1372" spans="1:2" x14ac:dyDescent="0.25">
      <c r="A1372">
        <v>59.1</v>
      </c>
      <c r="B1372" t="b">
        <v>1</v>
      </c>
    </row>
    <row r="1373" spans="1:2" x14ac:dyDescent="0.25">
      <c r="A1373">
        <v>57.9</v>
      </c>
      <c r="B1373" t="b">
        <v>1</v>
      </c>
    </row>
    <row r="1374" spans="1:2" x14ac:dyDescent="0.25">
      <c r="A1374">
        <v>56.8</v>
      </c>
      <c r="B1374" t="b">
        <v>1</v>
      </c>
    </row>
    <row r="1375" spans="1:2" x14ac:dyDescent="0.25">
      <c r="A1375">
        <v>55.3</v>
      </c>
      <c r="B1375" t="b">
        <v>1</v>
      </c>
    </row>
    <row r="1376" spans="1:2" x14ac:dyDescent="0.25">
      <c r="A1376">
        <v>54.1</v>
      </c>
      <c r="B1376" t="b">
        <v>1</v>
      </c>
    </row>
    <row r="1377" spans="1:2" x14ac:dyDescent="0.25">
      <c r="A1377">
        <v>53</v>
      </c>
      <c r="B1377" t="b">
        <v>1</v>
      </c>
    </row>
    <row r="1378" spans="1:2" x14ac:dyDescent="0.25">
      <c r="A1378">
        <v>52.4</v>
      </c>
      <c r="B1378" t="b">
        <v>1</v>
      </c>
    </row>
    <row r="1379" spans="1:2" x14ac:dyDescent="0.25">
      <c r="A1379">
        <v>52.1</v>
      </c>
      <c r="B1379" t="b">
        <v>1</v>
      </c>
    </row>
    <row r="1380" spans="1:2" x14ac:dyDescent="0.25">
      <c r="A1380">
        <v>51.9</v>
      </c>
      <c r="B1380" t="b">
        <v>0</v>
      </c>
    </row>
    <row r="1381" spans="1:2" x14ac:dyDescent="0.25">
      <c r="A1381">
        <v>51.9</v>
      </c>
      <c r="B1381" t="b">
        <v>0</v>
      </c>
    </row>
    <row r="1382" spans="1:2" x14ac:dyDescent="0.25">
      <c r="A1382">
        <v>66.3</v>
      </c>
      <c r="B1382" t="b">
        <v>0</v>
      </c>
    </row>
    <row r="1383" spans="1:2" x14ac:dyDescent="0.25">
      <c r="A1383">
        <v>66.099999999999994</v>
      </c>
      <c r="B1383" t="b">
        <v>1</v>
      </c>
    </row>
    <row r="1384" spans="1:2" x14ac:dyDescent="0.25">
      <c r="A1384">
        <v>65.8</v>
      </c>
      <c r="B1384" t="b">
        <v>1</v>
      </c>
    </row>
    <row r="1385" spans="1:2" x14ac:dyDescent="0.25">
      <c r="A1385">
        <v>65.7</v>
      </c>
      <c r="B1385" t="b">
        <v>1</v>
      </c>
    </row>
    <row r="1386" spans="1:2" x14ac:dyDescent="0.25">
      <c r="A1386">
        <v>65.5</v>
      </c>
      <c r="B1386" t="b">
        <v>1</v>
      </c>
    </row>
    <row r="1387" spans="1:2" x14ac:dyDescent="0.25">
      <c r="A1387">
        <v>65.3</v>
      </c>
      <c r="B1387" t="b">
        <v>1</v>
      </c>
    </row>
    <row r="1388" spans="1:2" x14ac:dyDescent="0.25">
      <c r="A1388">
        <v>65.2</v>
      </c>
      <c r="B1388" t="b">
        <v>1</v>
      </c>
    </row>
    <row r="1389" spans="1:2" x14ac:dyDescent="0.25">
      <c r="A1389">
        <v>65.099999999999994</v>
      </c>
      <c r="B1389" t="b">
        <v>1</v>
      </c>
    </row>
    <row r="1390" spans="1:2" x14ac:dyDescent="0.25">
      <c r="A1390">
        <v>65</v>
      </c>
      <c r="B1390" t="b">
        <v>1</v>
      </c>
    </row>
    <row r="1391" spans="1:2" x14ac:dyDescent="0.25">
      <c r="A1391">
        <v>65</v>
      </c>
      <c r="B1391" t="b">
        <v>1</v>
      </c>
    </row>
    <row r="1392" spans="1:2" x14ac:dyDescent="0.25">
      <c r="A1392">
        <v>64.900000000000006</v>
      </c>
      <c r="B1392" t="b">
        <v>1</v>
      </c>
    </row>
    <row r="1393" spans="1:2" x14ac:dyDescent="0.25">
      <c r="A1393">
        <v>64.8</v>
      </c>
      <c r="B1393" t="b">
        <v>1</v>
      </c>
    </row>
    <row r="1394" spans="1:2" x14ac:dyDescent="0.25">
      <c r="A1394">
        <v>64.7</v>
      </c>
      <c r="B1394" t="b">
        <v>1</v>
      </c>
    </row>
    <row r="1395" spans="1:2" x14ac:dyDescent="0.25">
      <c r="A1395">
        <v>64.599999999999994</v>
      </c>
      <c r="B1395" t="b">
        <v>1</v>
      </c>
    </row>
    <row r="1396" spans="1:2" x14ac:dyDescent="0.25">
      <c r="A1396">
        <v>64.3</v>
      </c>
      <c r="B1396" t="b">
        <v>1</v>
      </c>
    </row>
    <row r="1397" spans="1:2" x14ac:dyDescent="0.25">
      <c r="A1397">
        <v>64.099999999999994</v>
      </c>
      <c r="B1397" t="b">
        <v>1</v>
      </c>
    </row>
    <row r="1398" spans="1:2" x14ac:dyDescent="0.25">
      <c r="A1398">
        <v>74.7</v>
      </c>
      <c r="B1398" t="b">
        <v>0</v>
      </c>
    </row>
    <row r="1399" spans="1:2" x14ac:dyDescent="0.25">
      <c r="A1399">
        <v>74.599999999999994</v>
      </c>
      <c r="B1399" t="b">
        <v>0</v>
      </c>
    </row>
    <row r="1400" spans="1:2" x14ac:dyDescent="0.25">
      <c r="A1400">
        <v>74.5</v>
      </c>
      <c r="B1400" t="b">
        <v>0</v>
      </c>
    </row>
    <row r="1401" spans="1:2" x14ac:dyDescent="0.25">
      <c r="A1401">
        <v>74.3</v>
      </c>
      <c r="B1401" t="b">
        <v>0</v>
      </c>
    </row>
    <row r="1402" spans="1:2" x14ac:dyDescent="0.25">
      <c r="A1402">
        <v>74.2</v>
      </c>
      <c r="B1402" t="b">
        <v>0</v>
      </c>
    </row>
    <row r="1403" spans="1:2" x14ac:dyDescent="0.25">
      <c r="A1403">
        <v>74</v>
      </c>
      <c r="B1403" t="b">
        <v>0</v>
      </c>
    </row>
    <row r="1404" spans="1:2" x14ac:dyDescent="0.25">
      <c r="A1404">
        <v>73.900000000000006</v>
      </c>
      <c r="B1404" t="b">
        <v>0</v>
      </c>
    </row>
    <row r="1405" spans="1:2" x14ac:dyDescent="0.25">
      <c r="A1405">
        <v>73.8</v>
      </c>
      <c r="B1405" t="b">
        <v>0</v>
      </c>
    </row>
    <row r="1406" spans="1:2" x14ac:dyDescent="0.25">
      <c r="A1406">
        <v>73.7</v>
      </c>
      <c r="B1406" t="b">
        <v>0</v>
      </c>
    </row>
    <row r="1407" spans="1:2" x14ac:dyDescent="0.25">
      <c r="A1407">
        <v>73.599999999999994</v>
      </c>
      <c r="B1407" t="b">
        <v>0</v>
      </c>
    </row>
    <row r="1408" spans="1:2" x14ac:dyDescent="0.25">
      <c r="A1408">
        <v>73.599999999999994</v>
      </c>
      <c r="B1408" t="b">
        <v>0</v>
      </c>
    </row>
    <row r="1409" spans="1:2" x14ac:dyDescent="0.25">
      <c r="A1409">
        <v>73.5</v>
      </c>
      <c r="B1409" t="b">
        <v>0</v>
      </c>
    </row>
    <row r="1410" spans="1:2" x14ac:dyDescent="0.25">
      <c r="A1410">
        <v>73.400000000000006</v>
      </c>
      <c r="B1410" t="b">
        <v>0</v>
      </c>
    </row>
    <row r="1411" spans="1:2" x14ac:dyDescent="0.25">
      <c r="A1411">
        <v>73.3</v>
      </c>
      <c r="B1411" t="b">
        <v>0</v>
      </c>
    </row>
    <row r="1412" spans="1:2" x14ac:dyDescent="0.25">
      <c r="A1412">
        <v>73.2</v>
      </c>
      <c r="B1412" t="b">
        <v>0</v>
      </c>
    </row>
    <row r="1413" spans="1:2" x14ac:dyDescent="0.25">
      <c r="A1413">
        <v>73.2</v>
      </c>
      <c r="B1413" t="b">
        <v>0</v>
      </c>
    </row>
    <row r="1414" spans="1:2" x14ac:dyDescent="0.25">
      <c r="A1414">
        <v>71.099999999999994</v>
      </c>
      <c r="B1414" t="b">
        <v>0</v>
      </c>
    </row>
    <row r="1415" spans="1:2" x14ac:dyDescent="0.25">
      <c r="A1415">
        <v>78</v>
      </c>
      <c r="B1415" t="b">
        <v>0</v>
      </c>
    </row>
    <row r="1416" spans="1:2" x14ac:dyDescent="0.25">
      <c r="A1416">
        <v>77</v>
      </c>
      <c r="B1416" t="b">
        <v>0</v>
      </c>
    </row>
    <row r="1417" spans="1:2" x14ac:dyDescent="0.25">
      <c r="A1417">
        <v>69.900000000000006</v>
      </c>
      <c r="B1417" t="b">
        <v>0</v>
      </c>
    </row>
    <row r="1418" spans="1:2" x14ac:dyDescent="0.25">
      <c r="A1418">
        <v>69.400000000000006</v>
      </c>
      <c r="B1418" t="b">
        <v>0</v>
      </c>
    </row>
    <row r="1419" spans="1:2" x14ac:dyDescent="0.25">
      <c r="A1419">
        <v>68.8</v>
      </c>
      <c r="B1419" t="b">
        <v>0</v>
      </c>
    </row>
    <row r="1420" spans="1:2" x14ac:dyDescent="0.25">
      <c r="A1420">
        <v>68.5</v>
      </c>
      <c r="B1420" t="b">
        <v>0</v>
      </c>
    </row>
    <row r="1421" spans="1:2" x14ac:dyDescent="0.25">
      <c r="A1421">
        <v>67.599999999999994</v>
      </c>
      <c r="B1421" t="b">
        <v>0</v>
      </c>
    </row>
    <row r="1422" spans="1:2" x14ac:dyDescent="0.25">
      <c r="A1422">
        <v>67.2</v>
      </c>
      <c r="B1422" t="b">
        <v>0</v>
      </c>
    </row>
    <row r="1423" spans="1:2" x14ac:dyDescent="0.25">
      <c r="A1423">
        <v>66.7</v>
      </c>
      <c r="B1423" t="b">
        <v>0</v>
      </c>
    </row>
    <row r="1424" spans="1:2" x14ac:dyDescent="0.25">
      <c r="A1424">
        <v>66.900000000000006</v>
      </c>
      <c r="B1424" t="b">
        <v>0</v>
      </c>
    </row>
    <row r="1425" spans="1:2" x14ac:dyDescent="0.25">
      <c r="A1425">
        <v>67.099999999999994</v>
      </c>
      <c r="B1425" t="b">
        <v>0</v>
      </c>
    </row>
    <row r="1426" spans="1:2" x14ac:dyDescent="0.25">
      <c r="A1426">
        <v>66.599999999999994</v>
      </c>
      <c r="B1426" t="b">
        <v>0</v>
      </c>
    </row>
    <row r="1427" spans="1:2" x14ac:dyDescent="0.25">
      <c r="A1427">
        <v>66.7</v>
      </c>
      <c r="B1427" t="b">
        <v>0</v>
      </c>
    </row>
    <row r="1428" spans="1:2" x14ac:dyDescent="0.25">
      <c r="A1428">
        <v>67.2</v>
      </c>
      <c r="B1428" t="b">
        <v>0</v>
      </c>
    </row>
    <row r="1429" spans="1:2" x14ac:dyDescent="0.25">
      <c r="A1429">
        <v>66.599999999999994</v>
      </c>
      <c r="B1429" t="b">
        <v>0</v>
      </c>
    </row>
    <row r="1430" spans="1:2" x14ac:dyDescent="0.25">
      <c r="A1430">
        <v>65.7</v>
      </c>
      <c r="B1430" t="b">
        <v>0</v>
      </c>
    </row>
    <row r="1431" spans="1:2" x14ac:dyDescent="0.25">
      <c r="A1431">
        <v>65.3</v>
      </c>
      <c r="B1431" t="b">
        <v>0</v>
      </c>
    </row>
    <row r="1432" spans="1:2" x14ac:dyDescent="0.25">
      <c r="A1432">
        <v>64.900000000000006</v>
      </c>
      <c r="B1432" t="b">
        <v>0</v>
      </c>
    </row>
    <row r="1433" spans="1:2" x14ac:dyDescent="0.25">
      <c r="A1433">
        <v>64.400000000000006</v>
      </c>
      <c r="B1433" t="b">
        <v>0</v>
      </c>
    </row>
    <row r="1434" spans="1:2" x14ac:dyDescent="0.25">
      <c r="A1434">
        <v>64</v>
      </c>
      <c r="B1434" t="b">
        <v>0</v>
      </c>
    </row>
    <row r="1435" spans="1:2" x14ac:dyDescent="0.25">
      <c r="A1435">
        <v>63.6</v>
      </c>
      <c r="B1435" t="b">
        <v>0</v>
      </c>
    </row>
    <row r="1436" spans="1:2" x14ac:dyDescent="0.25">
      <c r="A1436">
        <v>63.1</v>
      </c>
      <c r="B1436" t="b">
        <v>0</v>
      </c>
    </row>
    <row r="1437" spans="1:2" x14ac:dyDescent="0.25">
      <c r="A1437">
        <v>62.6</v>
      </c>
      <c r="B1437" t="b">
        <v>0</v>
      </c>
    </row>
    <row r="1438" spans="1:2" x14ac:dyDescent="0.25">
      <c r="A1438">
        <v>62.1</v>
      </c>
      <c r="B1438" t="b">
        <v>0</v>
      </c>
    </row>
    <row r="1439" spans="1:2" x14ac:dyDescent="0.25">
      <c r="A1439">
        <v>61.5</v>
      </c>
      <c r="B1439" t="b">
        <v>0</v>
      </c>
    </row>
    <row r="1440" spans="1:2" x14ac:dyDescent="0.25">
      <c r="A1440">
        <v>61</v>
      </c>
      <c r="B1440" t="b">
        <v>0</v>
      </c>
    </row>
    <row r="1441" spans="1:2" x14ac:dyDescent="0.25">
      <c r="A1441">
        <v>64</v>
      </c>
      <c r="B1441" t="b">
        <v>0</v>
      </c>
    </row>
    <row r="1442" spans="1:2" x14ac:dyDescent="0.25">
      <c r="A1442">
        <v>59.8</v>
      </c>
      <c r="B1442" t="b">
        <v>0</v>
      </c>
    </row>
    <row r="1443" spans="1:2" x14ac:dyDescent="0.25">
      <c r="A1443">
        <v>59.3</v>
      </c>
      <c r="B1443" t="b">
        <v>0</v>
      </c>
    </row>
    <row r="1444" spans="1:2" x14ac:dyDescent="0.25">
      <c r="A1444">
        <v>58.7</v>
      </c>
      <c r="B1444" t="b">
        <v>0</v>
      </c>
    </row>
    <row r="1445" spans="1:2" x14ac:dyDescent="0.25">
      <c r="A1445">
        <v>58.1</v>
      </c>
      <c r="B1445" t="b">
        <v>0</v>
      </c>
    </row>
    <row r="1446" spans="1:2" x14ac:dyDescent="0.25">
      <c r="A1446">
        <v>74.599999999999994</v>
      </c>
      <c r="B1446" t="b">
        <v>0</v>
      </c>
    </row>
    <row r="1447" spans="1:2" x14ac:dyDescent="0.25">
      <c r="A1447">
        <v>74.400000000000006</v>
      </c>
      <c r="B1447" t="b">
        <v>1</v>
      </c>
    </row>
    <row r="1448" spans="1:2" x14ac:dyDescent="0.25">
      <c r="A1448">
        <v>74.099999999999994</v>
      </c>
      <c r="B1448" t="b">
        <v>1</v>
      </c>
    </row>
    <row r="1449" spans="1:2" x14ac:dyDescent="0.25">
      <c r="A1449">
        <v>73.8</v>
      </c>
      <c r="B1449" t="b">
        <v>1</v>
      </c>
    </row>
    <row r="1450" spans="1:2" x14ac:dyDescent="0.25">
      <c r="A1450">
        <v>73.599999999999994</v>
      </c>
      <c r="B1450" t="b">
        <v>1</v>
      </c>
    </row>
    <row r="1451" spans="1:2" x14ac:dyDescent="0.25">
      <c r="A1451">
        <v>72.8</v>
      </c>
      <c r="B1451" t="b">
        <v>1</v>
      </c>
    </row>
    <row r="1452" spans="1:2" x14ac:dyDescent="0.25">
      <c r="A1452">
        <v>72.599999999999994</v>
      </c>
      <c r="B1452" t="b">
        <v>1</v>
      </c>
    </row>
    <row r="1453" spans="1:2" x14ac:dyDescent="0.25">
      <c r="A1453">
        <v>71.900000000000006</v>
      </c>
      <c r="B1453" t="b">
        <v>1</v>
      </c>
    </row>
    <row r="1454" spans="1:2" x14ac:dyDescent="0.25">
      <c r="A1454">
        <v>78</v>
      </c>
      <c r="B1454" t="b">
        <v>1</v>
      </c>
    </row>
    <row r="1455" spans="1:2" x14ac:dyDescent="0.25">
      <c r="A1455">
        <v>75</v>
      </c>
      <c r="B1455" t="b">
        <v>1</v>
      </c>
    </row>
    <row r="1456" spans="1:2" x14ac:dyDescent="0.25">
      <c r="A1456">
        <v>76</v>
      </c>
      <c r="B1456" t="b">
        <v>1</v>
      </c>
    </row>
    <row r="1457" spans="1:2" x14ac:dyDescent="0.25">
      <c r="A1457">
        <v>71</v>
      </c>
      <c r="B1457" t="b">
        <v>1</v>
      </c>
    </row>
    <row r="1458" spans="1:2" x14ac:dyDescent="0.25">
      <c r="A1458">
        <v>78</v>
      </c>
      <c r="B1458" t="b">
        <v>1</v>
      </c>
    </row>
    <row r="1459" spans="1:2" x14ac:dyDescent="0.25">
      <c r="A1459">
        <v>73</v>
      </c>
      <c r="B1459" t="b">
        <v>1</v>
      </c>
    </row>
    <row r="1460" spans="1:2" x14ac:dyDescent="0.25">
      <c r="A1460">
        <v>69.900000000000006</v>
      </c>
      <c r="B1460" t="b">
        <v>1</v>
      </c>
    </row>
    <row r="1461" spans="1:2" x14ac:dyDescent="0.25">
      <c r="A1461">
        <v>71</v>
      </c>
      <c r="B1461" t="b">
        <v>1</v>
      </c>
    </row>
    <row r="1462" spans="1:2" x14ac:dyDescent="0.25">
      <c r="A1462">
        <v>74.900000000000006</v>
      </c>
      <c r="B1462" t="b">
        <v>0</v>
      </c>
    </row>
    <row r="1463" spans="1:2" x14ac:dyDescent="0.25">
      <c r="A1463">
        <v>74.8</v>
      </c>
      <c r="B1463" t="b">
        <v>1</v>
      </c>
    </row>
    <row r="1464" spans="1:2" x14ac:dyDescent="0.25">
      <c r="A1464">
        <v>74.900000000000006</v>
      </c>
      <c r="B1464" t="b">
        <v>1</v>
      </c>
    </row>
    <row r="1465" spans="1:2" x14ac:dyDescent="0.25">
      <c r="A1465">
        <v>75</v>
      </c>
      <c r="B1465" t="b">
        <v>1</v>
      </c>
    </row>
    <row r="1466" spans="1:2" x14ac:dyDescent="0.25">
      <c r="A1466">
        <v>75</v>
      </c>
      <c r="B1466" t="b">
        <v>1</v>
      </c>
    </row>
    <row r="1467" spans="1:2" x14ac:dyDescent="0.25">
      <c r="A1467">
        <v>74.900000000000006</v>
      </c>
      <c r="B1467" t="b">
        <v>1</v>
      </c>
    </row>
    <row r="1468" spans="1:2" x14ac:dyDescent="0.25">
      <c r="A1468">
        <v>74.7</v>
      </c>
      <c r="B1468" t="b">
        <v>1</v>
      </c>
    </row>
    <row r="1469" spans="1:2" x14ac:dyDescent="0.25">
      <c r="A1469">
        <v>74.5</v>
      </c>
      <c r="B1469" t="b">
        <v>1</v>
      </c>
    </row>
    <row r="1470" spans="1:2" x14ac:dyDescent="0.25">
      <c r="A1470">
        <v>74.400000000000006</v>
      </c>
      <c r="B1470" t="b">
        <v>1</v>
      </c>
    </row>
    <row r="1471" spans="1:2" x14ac:dyDescent="0.25">
      <c r="A1471">
        <v>74.099999999999994</v>
      </c>
      <c r="B1471" t="b">
        <v>1</v>
      </c>
    </row>
    <row r="1472" spans="1:2" x14ac:dyDescent="0.25">
      <c r="A1472">
        <v>73.900000000000006</v>
      </c>
      <c r="B1472" t="b">
        <v>1</v>
      </c>
    </row>
    <row r="1473" spans="1:2" x14ac:dyDescent="0.25">
      <c r="A1473">
        <v>73.7</v>
      </c>
      <c r="B1473" t="b">
        <v>1</v>
      </c>
    </row>
    <row r="1474" spans="1:2" x14ac:dyDescent="0.25">
      <c r="A1474">
        <v>73.5</v>
      </c>
      <c r="B1474" t="b">
        <v>1</v>
      </c>
    </row>
    <row r="1475" spans="1:2" x14ac:dyDescent="0.25">
      <c r="A1475">
        <v>73.2</v>
      </c>
      <c r="B1475" t="b">
        <v>1</v>
      </c>
    </row>
    <row r="1476" spans="1:2" x14ac:dyDescent="0.25">
      <c r="A1476">
        <v>73</v>
      </c>
      <c r="B1476" t="b">
        <v>1</v>
      </c>
    </row>
    <row r="1477" spans="1:2" x14ac:dyDescent="0.25">
      <c r="A1477">
        <v>72.7</v>
      </c>
      <c r="B1477" t="b">
        <v>1</v>
      </c>
    </row>
    <row r="1478" spans="1:2" x14ac:dyDescent="0.25">
      <c r="A1478">
        <v>53.7</v>
      </c>
      <c r="B1478" t="b">
        <v>0</v>
      </c>
    </row>
    <row r="1479" spans="1:2" x14ac:dyDescent="0.25">
      <c r="A1479">
        <v>52.1</v>
      </c>
      <c r="B1479" t="b">
        <v>1</v>
      </c>
    </row>
    <row r="1480" spans="1:2" x14ac:dyDescent="0.25">
      <c r="A1480">
        <v>52.1</v>
      </c>
      <c r="B1480" t="b">
        <v>1</v>
      </c>
    </row>
    <row r="1481" spans="1:2" x14ac:dyDescent="0.25">
      <c r="A1481">
        <v>52.2</v>
      </c>
      <c r="B1481" t="b">
        <v>1</v>
      </c>
    </row>
    <row r="1482" spans="1:2" x14ac:dyDescent="0.25">
      <c r="A1482">
        <v>52.3</v>
      </c>
      <c r="B1482" t="b">
        <v>1</v>
      </c>
    </row>
    <row r="1483" spans="1:2" x14ac:dyDescent="0.25">
      <c r="A1483">
        <v>51.1</v>
      </c>
      <c r="B1483" t="b">
        <v>1</v>
      </c>
    </row>
    <row r="1484" spans="1:2" x14ac:dyDescent="0.25">
      <c r="A1484">
        <v>49.4</v>
      </c>
      <c r="B1484" t="b">
        <v>1</v>
      </c>
    </row>
    <row r="1485" spans="1:2" x14ac:dyDescent="0.25">
      <c r="A1485">
        <v>47.8</v>
      </c>
      <c r="B1485" t="b">
        <v>1</v>
      </c>
    </row>
    <row r="1486" spans="1:2" x14ac:dyDescent="0.25">
      <c r="A1486">
        <v>46.2</v>
      </c>
      <c r="B1486" t="b">
        <v>1</v>
      </c>
    </row>
    <row r="1487" spans="1:2" x14ac:dyDescent="0.25">
      <c r="A1487">
        <v>45.3</v>
      </c>
      <c r="B1487" t="b">
        <v>1</v>
      </c>
    </row>
    <row r="1488" spans="1:2" x14ac:dyDescent="0.25">
      <c r="A1488">
        <v>44.5</v>
      </c>
      <c r="B1488" t="b">
        <v>1</v>
      </c>
    </row>
    <row r="1489" spans="1:2" x14ac:dyDescent="0.25">
      <c r="A1489">
        <v>44.8</v>
      </c>
      <c r="B1489" t="b">
        <v>1</v>
      </c>
    </row>
    <row r="1490" spans="1:2" x14ac:dyDescent="0.25">
      <c r="A1490">
        <v>45.5</v>
      </c>
      <c r="B1490" t="b">
        <v>1</v>
      </c>
    </row>
    <row r="1491" spans="1:2" x14ac:dyDescent="0.25">
      <c r="A1491">
        <v>46.4</v>
      </c>
      <c r="B1491" t="b">
        <v>0</v>
      </c>
    </row>
    <row r="1492" spans="1:2" x14ac:dyDescent="0.25">
      <c r="A1492">
        <v>47.8</v>
      </c>
      <c r="B1492" t="b">
        <v>0</v>
      </c>
    </row>
    <row r="1493" spans="1:2" x14ac:dyDescent="0.25">
      <c r="A1493">
        <v>49.3</v>
      </c>
      <c r="B1493" t="b">
        <v>0</v>
      </c>
    </row>
    <row r="1494" spans="1:2" x14ac:dyDescent="0.25">
      <c r="A1494">
        <v>61.4</v>
      </c>
      <c r="B1494" t="b">
        <v>0</v>
      </c>
    </row>
    <row r="1495" spans="1:2" x14ac:dyDescent="0.25">
      <c r="A1495">
        <v>58.1</v>
      </c>
      <c r="B1495" t="b">
        <v>1</v>
      </c>
    </row>
    <row r="1496" spans="1:2" x14ac:dyDescent="0.25">
      <c r="A1496">
        <v>61.1</v>
      </c>
      <c r="B1496" t="b">
        <v>1</v>
      </c>
    </row>
    <row r="1497" spans="1:2" x14ac:dyDescent="0.25">
      <c r="A1497">
        <v>67</v>
      </c>
      <c r="B1497" t="b">
        <v>1</v>
      </c>
    </row>
    <row r="1498" spans="1:2" x14ac:dyDescent="0.25">
      <c r="A1498">
        <v>62</v>
      </c>
      <c r="B1498" t="b">
        <v>1</v>
      </c>
    </row>
    <row r="1499" spans="1:2" x14ac:dyDescent="0.25">
      <c r="A1499">
        <v>59.7</v>
      </c>
      <c r="B1499" t="b">
        <v>1</v>
      </c>
    </row>
    <row r="1500" spans="1:2" x14ac:dyDescent="0.25">
      <c r="A1500">
        <v>59.2</v>
      </c>
      <c r="B1500" t="b">
        <v>1</v>
      </c>
    </row>
    <row r="1501" spans="1:2" x14ac:dyDescent="0.25">
      <c r="A1501">
        <v>58.6</v>
      </c>
      <c r="B1501" t="b">
        <v>1</v>
      </c>
    </row>
    <row r="1502" spans="1:2" x14ac:dyDescent="0.25">
      <c r="A1502">
        <v>57.9</v>
      </c>
      <c r="B1502" t="b">
        <v>0</v>
      </c>
    </row>
    <row r="1503" spans="1:2" x14ac:dyDescent="0.25">
      <c r="A1503">
        <v>56.7</v>
      </c>
      <c r="B1503" t="b">
        <v>0</v>
      </c>
    </row>
    <row r="1504" spans="1:2" x14ac:dyDescent="0.25">
      <c r="A1504">
        <v>55.3</v>
      </c>
      <c r="B1504" t="b">
        <v>0</v>
      </c>
    </row>
    <row r="1505" spans="1:2" x14ac:dyDescent="0.25">
      <c r="A1505">
        <v>54</v>
      </c>
      <c r="B1505" t="b">
        <v>0</v>
      </c>
    </row>
    <row r="1506" spans="1:2" x14ac:dyDescent="0.25">
      <c r="A1506">
        <v>50</v>
      </c>
      <c r="B1506" t="b">
        <v>0</v>
      </c>
    </row>
    <row r="1507" spans="1:2" x14ac:dyDescent="0.25">
      <c r="A1507">
        <v>56</v>
      </c>
      <c r="B1507" t="b">
        <v>0</v>
      </c>
    </row>
    <row r="1508" spans="1:2" x14ac:dyDescent="0.25">
      <c r="A1508">
        <v>51.5</v>
      </c>
      <c r="B1508" t="b">
        <v>0</v>
      </c>
    </row>
    <row r="1509" spans="1:2" x14ac:dyDescent="0.25">
      <c r="A1509">
        <v>51.9</v>
      </c>
      <c r="B1509" t="b">
        <v>0</v>
      </c>
    </row>
    <row r="1510" spans="1:2" x14ac:dyDescent="0.25">
      <c r="A1510">
        <v>72.7</v>
      </c>
      <c r="B1510" t="b">
        <v>0</v>
      </c>
    </row>
    <row r="1511" spans="1:2" x14ac:dyDescent="0.25">
      <c r="A1511">
        <v>72.400000000000006</v>
      </c>
      <c r="B1511" t="b">
        <v>0</v>
      </c>
    </row>
    <row r="1512" spans="1:2" x14ac:dyDescent="0.25">
      <c r="A1512">
        <v>72.900000000000006</v>
      </c>
      <c r="B1512" t="b">
        <v>0</v>
      </c>
    </row>
    <row r="1513" spans="1:2" x14ac:dyDescent="0.25">
      <c r="A1513">
        <v>72.900000000000006</v>
      </c>
      <c r="B1513" t="b">
        <v>0</v>
      </c>
    </row>
    <row r="1514" spans="1:2" x14ac:dyDescent="0.25">
      <c r="A1514">
        <v>71.3</v>
      </c>
      <c r="B1514" t="b">
        <v>0</v>
      </c>
    </row>
    <row r="1515" spans="1:2" x14ac:dyDescent="0.25">
      <c r="A1515">
        <v>72.8</v>
      </c>
      <c r="B1515" t="b">
        <v>0</v>
      </c>
    </row>
    <row r="1516" spans="1:2" x14ac:dyDescent="0.25">
      <c r="A1516">
        <v>72.7</v>
      </c>
      <c r="B1516" t="b">
        <v>0</v>
      </c>
    </row>
    <row r="1517" spans="1:2" x14ac:dyDescent="0.25">
      <c r="A1517">
        <v>72.599999999999994</v>
      </c>
      <c r="B1517" t="b">
        <v>0</v>
      </c>
    </row>
    <row r="1518" spans="1:2" x14ac:dyDescent="0.25">
      <c r="A1518">
        <v>72.5</v>
      </c>
      <c r="B1518" t="b">
        <v>0</v>
      </c>
    </row>
    <row r="1519" spans="1:2" x14ac:dyDescent="0.25">
      <c r="A1519">
        <v>72.2</v>
      </c>
      <c r="B1519" t="b">
        <v>0</v>
      </c>
    </row>
    <row r="1520" spans="1:2" x14ac:dyDescent="0.25">
      <c r="A1520">
        <v>71.900000000000006</v>
      </c>
      <c r="B1520" t="b">
        <v>0</v>
      </c>
    </row>
    <row r="1521" spans="1:2" x14ac:dyDescent="0.25">
      <c r="A1521">
        <v>71.5</v>
      </c>
      <c r="B1521" t="b">
        <v>0</v>
      </c>
    </row>
    <row r="1522" spans="1:2" x14ac:dyDescent="0.25">
      <c r="A1522">
        <v>71.3</v>
      </c>
      <c r="B1522" t="b">
        <v>0</v>
      </c>
    </row>
    <row r="1523" spans="1:2" x14ac:dyDescent="0.25">
      <c r="A1523">
        <v>71.099999999999994</v>
      </c>
      <c r="B1523" t="b">
        <v>0</v>
      </c>
    </row>
    <row r="1524" spans="1:2" x14ac:dyDescent="0.25">
      <c r="A1524">
        <v>71</v>
      </c>
      <c r="B1524" t="b">
        <v>0</v>
      </c>
    </row>
    <row r="1525" spans="1:2" x14ac:dyDescent="0.25">
      <c r="A1525">
        <v>78</v>
      </c>
      <c r="B1525" t="b">
        <v>0</v>
      </c>
    </row>
    <row r="1526" spans="1:2" x14ac:dyDescent="0.25">
      <c r="A1526">
        <v>73.599999999999994</v>
      </c>
      <c r="B1526" t="b">
        <v>0</v>
      </c>
    </row>
    <row r="1527" spans="1:2" x14ac:dyDescent="0.25">
      <c r="A1527">
        <v>73.400000000000006</v>
      </c>
      <c r="B1527" t="b">
        <v>1</v>
      </c>
    </row>
    <row r="1528" spans="1:2" x14ac:dyDescent="0.25">
      <c r="A1528">
        <v>73</v>
      </c>
      <c r="B1528" t="b">
        <v>1</v>
      </c>
    </row>
    <row r="1529" spans="1:2" x14ac:dyDescent="0.25">
      <c r="A1529">
        <v>73</v>
      </c>
      <c r="B1529" t="b">
        <v>1</v>
      </c>
    </row>
    <row r="1530" spans="1:2" x14ac:dyDescent="0.25">
      <c r="A1530">
        <v>72.8</v>
      </c>
      <c r="B1530" t="b">
        <v>1</v>
      </c>
    </row>
    <row r="1531" spans="1:2" x14ac:dyDescent="0.25">
      <c r="A1531">
        <v>72.400000000000006</v>
      </c>
      <c r="B1531" t="b">
        <v>1</v>
      </c>
    </row>
    <row r="1532" spans="1:2" x14ac:dyDescent="0.25">
      <c r="A1532">
        <v>72.2</v>
      </c>
      <c r="B1532" t="b">
        <v>1</v>
      </c>
    </row>
    <row r="1533" spans="1:2" x14ac:dyDescent="0.25">
      <c r="A1533">
        <v>71.099999999999994</v>
      </c>
      <c r="B1533" t="b">
        <v>1</v>
      </c>
    </row>
    <row r="1534" spans="1:2" x14ac:dyDescent="0.25">
      <c r="A1534">
        <v>72</v>
      </c>
      <c r="B1534" t="b">
        <v>1</v>
      </c>
    </row>
    <row r="1535" spans="1:2" x14ac:dyDescent="0.25">
      <c r="A1535">
        <v>76</v>
      </c>
      <c r="B1535" t="b">
        <v>1</v>
      </c>
    </row>
    <row r="1536" spans="1:2" x14ac:dyDescent="0.25">
      <c r="A1536">
        <v>78</v>
      </c>
      <c r="B1536" t="b">
        <v>1</v>
      </c>
    </row>
    <row r="1537" spans="1:2" x14ac:dyDescent="0.25">
      <c r="A1537">
        <v>71.599999999999994</v>
      </c>
      <c r="B1537" t="b">
        <v>1</v>
      </c>
    </row>
    <row r="1538" spans="1:2" x14ac:dyDescent="0.25">
      <c r="A1538">
        <v>71.599999999999994</v>
      </c>
      <c r="B1538" t="b">
        <v>1</v>
      </c>
    </row>
    <row r="1539" spans="1:2" x14ac:dyDescent="0.25">
      <c r="A1539">
        <v>71.400000000000006</v>
      </c>
      <c r="B1539" t="b">
        <v>1</v>
      </c>
    </row>
    <row r="1540" spans="1:2" x14ac:dyDescent="0.25">
      <c r="A1540">
        <v>71.2</v>
      </c>
      <c r="B1540" t="b">
        <v>1</v>
      </c>
    </row>
    <row r="1541" spans="1:2" x14ac:dyDescent="0.25">
      <c r="A1541">
        <v>71.599999999999994</v>
      </c>
      <c r="B1541" t="b">
        <v>1</v>
      </c>
    </row>
    <row r="1542" spans="1:2" x14ac:dyDescent="0.25">
      <c r="A1542">
        <v>82</v>
      </c>
      <c r="B1542" t="b">
        <v>0</v>
      </c>
    </row>
    <row r="1543" spans="1:2" x14ac:dyDescent="0.25">
      <c r="A1543">
        <v>81.7</v>
      </c>
      <c r="B1543" t="b">
        <v>1</v>
      </c>
    </row>
    <row r="1544" spans="1:2" x14ac:dyDescent="0.25">
      <c r="A1544">
        <v>81.400000000000006</v>
      </c>
      <c r="B1544" t="b">
        <v>1</v>
      </c>
    </row>
    <row r="1545" spans="1:2" x14ac:dyDescent="0.25">
      <c r="A1545">
        <v>81.099999999999994</v>
      </c>
      <c r="B1545" t="b">
        <v>1</v>
      </c>
    </row>
    <row r="1546" spans="1:2" x14ac:dyDescent="0.25">
      <c r="A1546">
        <v>88</v>
      </c>
      <c r="B1546" t="b">
        <v>1</v>
      </c>
    </row>
    <row r="1547" spans="1:2" x14ac:dyDescent="0.25">
      <c r="A1547">
        <v>86</v>
      </c>
      <c r="B1547" t="b">
        <v>1</v>
      </c>
    </row>
    <row r="1548" spans="1:2" x14ac:dyDescent="0.25">
      <c r="A1548">
        <v>83</v>
      </c>
      <c r="B1548" t="b">
        <v>1</v>
      </c>
    </row>
    <row r="1549" spans="1:2" x14ac:dyDescent="0.25">
      <c r="A1549">
        <v>80</v>
      </c>
      <c r="B1549" t="b">
        <v>1</v>
      </c>
    </row>
    <row r="1550" spans="1:2" x14ac:dyDescent="0.25">
      <c r="A1550">
        <v>79.7</v>
      </c>
      <c r="B1550" t="b">
        <v>1</v>
      </c>
    </row>
    <row r="1551" spans="1:2" x14ac:dyDescent="0.25">
      <c r="A1551">
        <v>79.400000000000006</v>
      </c>
      <c r="B1551" t="b">
        <v>1</v>
      </c>
    </row>
    <row r="1552" spans="1:2" x14ac:dyDescent="0.25">
      <c r="A1552">
        <v>78.8</v>
      </c>
      <c r="B1552" t="b">
        <v>1</v>
      </c>
    </row>
    <row r="1553" spans="1:2" x14ac:dyDescent="0.25">
      <c r="A1553">
        <v>78.7</v>
      </c>
      <c r="B1553" t="b">
        <v>1</v>
      </c>
    </row>
    <row r="1554" spans="1:2" x14ac:dyDescent="0.25">
      <c r="A1554">
        <v>78.599999999999994</v>
      </c>
      <c r="B1554" t="b">
        <v>1</v>
      </c>
    </row>
    <row r="1555" spans="1:2" x14ac:dyDescent="0.25">
      <c r="A1555">
        <v>78.3</v>
      </c>
      <c r="B1555" t="b">
        <v>1</v>
      </c>
    </row>
    <row r="1556" spans="1:2" x14ac:dyDescent="0.25">
      <c r="A1556">
        <v>78</v>
      </c>
      <c r="B1556" t="b">
        <v>1</v>
      </c>
    </row>
    <row r="1557" spans="1:2" x14ac:dyDescent="0.25">
      <c r="A1557">
        <v>77.8</v>
      </c>
      <c r="B1557" t="b">
        <v>1</v>
      </c>
    </row>
    <row r="1558" spans="1:2" x14ac:dyDescent="0.25">
      <c r="A1558">
        <v>65.5</v>
      </c>
      <c r="B1558" t="b">
        <v>0</v>
      </c>
    </row>
    <row r="1559" spans="1:2" x14ac:dyDescent="0.25">
      <c r="A1559">
        <v>65.099999999999994</v>
      </c>
      <c r="B1559" t="b">
        <v>1</v>
      </c>
    </row>
    <row r="1560" spans="1:2" x14ac:dyDescent="0.25">
      <c r="A1560">
        <v>64.7</v>
      </c>
      <c r="B1560" t="b">
        <v>1</v>
      </c>
    </row>
    <row r="1561" spans="1:2" x14ac:dyDescent="0.25">
      <c r="A1561">
        <v>64.3</v>
      </c>
      <c r="B1561" t="b">
        <v>1</v>
      </c>
    </row>
    <row r="1562" spans="1:2" x14ac:dyDescent="0.25">
      <c r="A1562">
        <v>63.8</v>
      </c>
      <c r="B1562" t="b">
        <v>1</v>
      </c>
    </row>
    <row r="1563" spans="1:2" x14ac:dyDescent="0.25">
      <c r="A1563">
        <v>63.3</v>
      </c>
      <c r="B1563" t="b">
        <v>1</v>
      </c>
    </row>
    <row r="1564" spans="1:2" x14ac:dyDescent="0.25">
      <c r="A1564">
        <v>62.8</v>
      </c>
      <c r="B1564" t="b">
        <v>1</v>
      </c>
    </row>
    <row r="1565" spans="1:2" x14ac:dyDescent="0.25">
      <c r="A1565">
        <v>62.3</v>
      </c>
      <c r="B1565" t="b">
        <v>1</v>
      </c>
    </row>
    <row r="1566" spans="1:2" x14ac:dyDescent="0.25">
      <c r="A1566">
        <v>61.9</v>
      </c>
      <c r="B1566" t="b">
        <v>1</v>
      </c>
    </row>
    <row r="1567" spans="1:2" x14ac:dyDescent="0.25">
      <c r="A1567">
        <v>61.4</v>
      </c>
      <c r="B1567" t="b">
        <v>1</v>
      </c>
    </row>
    <row r="1568" spans="1:2" x14ac:dyDescent="0.25">
      <c r="A1568">
        <v>69</v>
      </c>
      <c r="B1568" t="b">
        <v>1</v>
      </c>
    </row>
    <row r="1569" spans="1:2" x14ac:dyDescent="0.25">
      <c r="A1569">
        <v>64</v>
      </c>
      <c r="B1569" t="b">
        <v>1</v>
      </c>
    </row>
    <row r="1570" spans="1:2" x14ac:dyDescent="0.25">
      <c r="A1570">
        <v>59.9</v>
      </c>
      <c r="B1570" t="b">
        <v>1</v>
      </c>
    </row>
    <row r="1571" spans="1:2" x14ac:dyDescent="0.25">
      <c r="A1571">
        <v>59.3</v>
      </c>
      <c r="B1571" t="b">
        <v>1</v>
      </c>
    </row>
    <row r="1572" spans="1:2" x14ac:dyDescent="0.25">
      <c r="A1572">
        <v>58.7</v>
      </c>
      <c r="B1572" t="b">
        <v>0</v>
      </c>
    </row>
    <row r="1573" spans="1:2" x14ac:dyDescent="0.25">
      <c r="A1573">
        <v>57.9</v>
      </c>
      <c r="B1573" t="b">
        <v>0</v>
      </c>
    </row>
    <row r="1574" spans="1:2" x14ac:dyDescent="0.25">
      <c r="A1574">
        <v>58.3</v>
      </c>
      <c r="B1574" t="b">
        <v>0</v>
      </c>
    </row>
    <row r="1575" spans="1:2" x14ac:dyDescent="0.25">
      <c r="A1575">
        <v>57.6</v>
      </c>
      <c r="B1575" t="b">
        <v>1</v>
      </c>
    </row>
    <row r="1576" spans="1:2" x14ac:dyDescent="0.25">
      <c r="A1576">
        <v>56.7</v>
      </c>
      <c r="B1576" t="b">
        <v>1</v>
      </c>
    </row>
    <row r="1577" spans="1:2" x14ac:dyDescent="0.25">
      <c r="A1577">
        <v>55.3</v>
      </c>
      <c r="B1577" t="b">
        <v>1</v>
      </c>
    </row>
    <row r="1578" spans="1:2" x14ac:dyDescent="0.25">
      <c r="A1578">
        <v>54.1</v>
      </c>
      <c r="B1578" t="b">
        <v>1</v>
      </c>
    </row>
    <row r="1579" spans="1:2" x14ac:dyDescent="0.25">
      <c r="A1579">
        <v>52.9</v>
      </c>
      <c r="B1579" t="b">
        <v>1</v>
      </c>
    </row>
    <row r="1580" spans="1:2" x14ac:dyDescent="0.25">
      <c r="A1580">
        <v>51.5</v>
      </c>
      <c r="B1580" t="b">
        <v>1</v>
      </c>
    </row>
    <row r="1581" spans="1:2" x14ac:dyDescent="0.25">
      <c r="A1581">
        <v>50</v>
      </c>
      <c r="B1581" t="b">
        <v>1</v>
      </c>
    </row>
    <row r="1582" spans="1:2" x14ac:dyDescent="0.25">
      <c r="A1582">
        <v>48.5</v>
      </c>
      <c r="B1582" t="b">
        <v>1</v>
      </c>
    </row>
    <row r="1583" spans="1:2" x14ac:dyDescent="0.25">
      <c r="A1583">
        <v>47.1</v>
      </c>
      <c r="B1583" t="b">
        <v>1</v>
      </c>
    </row>
    <row r="1584" spans="1:2" x14ac:dyDescent="0.25">
      <c r="A1584">
        <v>46</v>
      </c>
      <c r="B1584" t="b">
        <v>1</v>
      </c>
    </row>
    <row r="1585" spans="1:2" x14ac:dyDescent="0.25">
      <c r="A1585">
        <v>45.1</v>
      </c>
      <c r="B1585" t="b">
        <v>1</v>
      </c>
    </row>
    <row r="1586" spans="1:2" x14ac:dyDescent="0.25">
      <c r="A1586">
        <v>44.6</v>
      </c>
      <c r="B1586" t="b">
        <v>1</v>
      </c>
    </row>
    <row r="1587" spans="1:2" x14ac:dyDescent="0.25">
      <c r="A1587">
        <v>44</v>
      </c>
      <c r="B1587" t="b">
        <v>1</v>
      </c>
    </row>
    <row r="1588" spans="1:2" x14ac:dyDescent="0.25">
      <c r="A1588">
        <v>43.5</v>
      </c>
      <c r="B1588" t="b">
        <v>0</v>
      </c>
    </row>
    <row r="1589" spans="1:2" x14ac:dyDescent="0.25">
      <c r="A1589">
        <v>43.1</v>
      </c>
      <c r="B1589" t="b">
        <v>0</v>
      </c>
    </row>
    <row r="1590" spans="1:2" x14ac:dyDescent="0.25">
      <c r="A1590">
        <v>75</v>
      </c>
      <c r="B1590" t="b">
        <v>0</v>
      </c>
    </row>
    <row r="1591" spans="1:2" x14ac:dyDescent="0.25">
      <c r="A1591">
        <v>74.8</v>
      </c>
      <c r="B1591" t="b">
        <v>1</v>
      </c>
    </row>
    <row r="1592" spans="1:2" x14ac:dyDescent="0.25">
      <c r="A1592">
        <v>74.599999999999994</v>
      </c>
      <c r="B1592" t="b">
        <v>1</v>
      </c>
    </row>
    <row r="1593" spans="1:2" x14ac:dyDescent="0.25">
      <c r="A1593">
        <v>74.5</v>
      </c>
      <c r="B1593" t="b">
        <v>1</v>
      </c>
    </row>
    <row r="1594" spans="1:2" x14ac:dyDescent="0.25">
      <c r="A1594">
        <v>74.3</v>
      </c>
      <c r="B1594" t="b">
        <v>1</v>
      </c>
    </row>
    <row r="1595" spans="1:2" x14ac:dyDescent="0.25">
      <c r="A1595">
        <v>74.099999999999994</v>
      </c>
      <c r="B1595" t="b">
        <v>1</v>
      </c>
    </row>
    <row r="1596" spans="1:2" x14ac:dyDescent="0.25">
      <c r="A1596">
        <v>74</v>
      </c>
      <c r="B1596" t="b">
        <v>1</v>
      </c>
    </row>
    <row r="1597" spans="1:2" x14ac:dyDescent="0.25">
      <c r="A1597">
        <v>73.8</v>
      </c>
      <c r="B1597" t="b">
        <v>1</v>
      </c>
    </row>
    <row r="1598" spans="1:2" x14ac:dyDescent="0.25">
      <c r="A1598">
        <v>73.7</v>
      </c>
      <c r="B1598" t="b">
        <v>1</v>
      </c>
    </row>
    <row r="1599" spans="1:2" x14ac:dyDescent="0.25">
      <c r="A1599">
        <v>73.599999999999994</v>
      </c>
      <c r="B1599" t="b">
        <v>1</v>
      </c>
    </row>
    <row r="1600" spans="1:2" x14ac:dyDescent="0.25">
      <c r="A1600">
        <v>73.400000000000006</v>
      </c>
      <c r="B1600" t="b">
        <v>1</v>
      </c>
    </row>
    <row r="1601" spans="1:2" x14ac:dyDescent="0.25">
      <c r="A1601">
        <v>73.2</v>
      </c>
      <c r="B1601" t="b">
        <v>1</v>
      </c>
    </row>
    <row r="1602" spans="1:2" x14ac:dyDescent="0.25">
      <c r="A1602">
        <v>73.099999999999994</v>
      </c>
      <c r="B1602" t="b">
        <v>1</v>
      </c>
    </row>
    <row r="1603" spans="1:2" x14ac:dyDescent="0.25">
      <c r="A1603">
        <v>72.900000000000006</v>
      </c>
      <c r="B1603" t="b">
        <v>1</v>
      </c>
    </row>
    <row r="1604" spans="1:2" x14ac:dyDescent="0.25">
      <c r="A1604">
        <v>72.7</v>
      </c>
      <c r="B1604" t="b">
        <v>1</v>
      </c>
    </row>
    <row r="1605" spans="1:2" x14ac:dyDescent="0.25">
      <c r="A1605">
        <v>72.400000000000006</v>
      </c>
      <c r="B1605" t="b">
        <v>1</v>
      </c>
    </row>
    <row r="1606" spans="1:2" x14ac:dyDescent="0.25">
      <c r="A1606">
        <v>78.5</v>
      </c>
      <c r="B1606" t="b">
        <v>0</v>
      </c>
    </row>
    <row r="1607" spans="1:2" x14ac:dyDescent="0.25">
      <c r="A1607">
        <v>78.2</v>
      </c>
      <c r="B1607" t="b">
        <v>1</v>
      </c>
    </row>
    <row r="1608" spans="1:2" x14ac:dyDescent="0.25">
      <c r="A1608">
        <v>77.900000000000006</v>
      </c>
      <c r="B1608" t="b">
        <v>1</v>
      </c>
    </row>
    <row r="1609" spans="1:2" x14ac:dyDescent="0.25">
      <c r="A1609">
        <v>77.599999999999994</v>
      </c>
      <c r="B1609" t="b">
        <v>1</v>
      </c>
    </row>
    <row r="1610" spans="1:2" x14ac:dyDescent="0.25">
      <c r="A1610">
        <v>77.3</v>
      </c>
      <c r="B1610" t="b">
        <v>1</v>
      </c>
    </row>
    <row r="1611" spans="1:2" x14ac:dyDescent="0.25">
      <c r="A1611">
        <v>76.7</v>
      </c>
      <c r="B1611" t="b">
        <v>1</v>
      </c>
    </row>
    <row r="1612" spans="1:2" x14ac:dyDescent="0.25">
      <c r="A1612">
        <v>76.3</v>
      </c>
      <c r="B1612" t="b">
        <v>1</v>
      </c>
    </row>
    <row r="1613" spans="1:2" x14ac:dyDescent="0.25">
      <c r="A1613">
        <v>75.900000000000006</v>
      </c>
      <c r="B1613" t="b">
        <v>1</v>
      </c>
    </row>
    <row r="1614" spans="1:2" x14ac:dyDescent="0.25">
      <c r="A1614">
        <v>75.400000000000006</v>
      </c>
      <c r="B1614" t="b">
        <v>1</v>
      </c>
    </row>
    <row r="1615" spans="1:2" x14ac:dyDescent="0.25">
      <c r="A1615">
        <v>75</v>
      </c>
      <c r="B1615" t="b">
        <v>1</v>
      </c>
    </row>
    <row r="1616" spans="1:2" x14ac:dyDescent="0.25">
      <c r="A1616">
        <v>74.3</v>
      </c>
      <c r="B1616" t="b">
        <v>1</v>
      </c>
    </row>
    <row r="1617" spans="1:2" x14ac:dyDescent="0.25">
      <c r="A1617">
        <v>73.400000000000006</v>
      </c>
      <c r="B1617" t="b">
        <v>1</v>
      </c>
    </row>
    <row r="1618" spans="1:2" x14ac:dyDescent="0.25">
      <c r="A1618">
        <v>72.7</v>
      </c>
      <c r="B1618" t="b">
        <v>1</v>
      </c>
    </row>
    <row r="1619" spans="1:2" x14ac:dyDescent="0.25">
      <c r="A1619">
        <v>71.8</v>
      </c>
      <c r="B1619" t="b">
        <v>1</v>
      </c>
    </row>
    <row r="1620" spans="1:2" x14ac:dyDescent="0.25">
      <c r="A1620">
        <v>78</v>
      </c>
      <c r="B1620" t="b">
        <v>1</v>
      </c>
    </row>
    <row r="1621" spans="1:2" x14ac:dyDescent="0.25">
      <c r="A1621">
        <v>69.599999999999994</v>
      </c>
      <c r="B1621" t="b">
        <v>1</v>
      </c>
    </row>
    <row r="1622" spans="1:2" x14ac:dyDescent="0.25">
      <c r="A1622">
        <v>58.2</v>
      </c>
      <c r="B1622" t="b">
        <v>0</v>
      </c>
    </row>
    <row r="1623" spans="1:2" x14ac:dyDescent="0.25">
      <c r="A1623">
        <v>57.8</v>
      </c>
      <c r="B1623" t="b">
        <v>1</v>
      </c>
    </row>
    <row r="1624" spans="1:2" x14ac:dyDescent="0.25">
      <c r="A1624">
        <v>57.3</v>
      </c>
      <c r="B1624" t="b">
        <v>1</v>
      </c>
    </row>
    <row r="1625" spans="1:2" x14ac:dyDescent="0.25">
      <c r="A1625">
        <v>57.2</v>
      </c>
      <c r="B1625" t="b">
        <v>1</v>
      </c>
    </row>
    <row r="1626" spans="1:2" x14ac:dyDescent="0.25">
      <c r="A1626">
        <v>56.8</v>
      </c>
      <c r="B1626" t="b">
        <v>1</v>
      </c>
    </row>
    <row r="1627" spans="1:2" x14ac:dyDescent="0.25">
      <c r="A1627">
        <v>56.5</v>
      </c>
      <c r="B1627" t="b">
        <v>1</v>
      </c>
    </row>
    <row r="1628" spans="1:2" x14ac:dyDescent="0.25">
      <c r="A1628">
        <v>56</v>
      </c>
      <c r="B1628" t="b">
        <v>1</v>
      </c>
    </row>
    <row r="1629" spans="1:2" x14ac:dyDescent="0.25">
      <c r="A1629">
        <v>55.5</v>
      </c>
      <c r="B1629" t="b">
        <v>1</v>
      </c>
    </row>
    <row r="1630" spans="1:2" x14ac:dyDescent="0.25">
      <c r="A1630">
        <v>55</v>
      </c>
      <c r="B1630" t="b">
        <v>1</v>
      </c>
    </row>
    <row r="1631" spans="1:2" x14ac:dyDescent="0.25">
      <c r="A1631">
        <v>54.3</v>
      </c>
      <c r="B1631" t="b">
        <v>1</v>
      </c>
    </row>
    <row r="1632" spans="1:2" x14ac:dyDescent="0.25">
      <c r="A1632">
        <v>53.6</v>
      </c>
      <c r="B1632" t="b">
        <v>1</v>
      </c>
    </row>
    <row r="1633" spans="1:2" x14ac:dyDescent="0.25">
      <c r="A1633">
        <v>52.8</v>
      </c>
      <c r="B1633" t="b">
        <v>1</v>
      </c>
    </row>
    <row r="1634" spans="1:2" x14ac:dyDescent="0.25">
      <c r="A1634">
        <v>52</v>
      </c>
      <c r="B1634" t="b">
        <v>1</v>
      </c>
    </row>
    <row r="1635" spans="1:2" x14ac:dyDescent="0.25">
      <c r="A1635">
        <v>51.2</v>
      </c>
      <c r="B1635" t="b">
        <v>0</v>
      </c>
    </row>
    <row r="1636" spans="1:2" x14ac:dyDescent="0.25">
      <c r="A1636">
        <v>55</v>
      </c>
      <c r="B1636" t="b">
        <v>0</v>
      </c>
    </row>
    <row r="1637" spans="1:2" x14ac:dyDescent="0.25">
      <c r="A1637">
        <v>49.8</v>
      </c>
      <c r="B1637" t="b">
        <v>0</v>
      </c>
    </row>
    <row r="1638" spans="1:2" x14ac:dyDescent="0.25">
      <c r="A1638">
        <v>81.7</v>
      </c>
      <c r="B1638" t="b">
        <v>0</v>
      </c>
    </row>
    <row r="1639" spans="1:2" x14ac:dyDescent="0.25">
      <c r="A1639">
        <v>81.400000000000006</v>
      </c>
      <c r="B1639" t="b">
        <v>1</v>
      </c>
    </row>
    <row r="1640" spans="1:2" x14ac:dyDescent="0.25">
      <c r="A1640">
        <v>81.099999999999994</v>
      </c>
      <c r="B1640" t="b">
        <v>1</v>
      </c>
    </row>
    <row r="1641" spans="1:2" x14ac:dyDescent="0.25">
      <c r="A1641">
        <v>81</v>
      </c>
      <c r="B1641" t="b">
        <v>1</v>
      </c>
    </row>
    <row r="1642" spans="1:2" x14ac:dyDescent="0.25">
      <c r="A1642">
        <v>87</v>
      </c>
      <c r="B1642" t="b">
        <v>1</v>
      </c>
    </row>
    <row r="1643" spans="1:2" x14ac:dyDescent="0.25">
      <c r="A1643">
        <v>83</v>
      </c>
      <c r="B1643" t="b">
        <v>1</v>
      </c>
    </row>
    <row r="1644" spans="1:2" x14ac:dyDescent="0.25">
      <c r="A1644">
        <v>82</v>
      </c>
      <c r="B1644" t="b">
        <v>1</v>
      </c>
    </row>
    <row r="1645" spans="1:2" x14ac:dyDescent="0.25">
      <c r="A1645">
        <v>80</v>
      </c>
      <c r="B1645" t="b">
        <v>1</v>
      </c>
    </row>
    <row r="1646" spans="1:2" x14ac:dyDescent="0.25">
      <c r="A1646">
        <v>79.599999999999994</v>
      </c>
      <c r="B1646" t="b">
        <v>1</v>
      </c>
    </row>
    <row r="1647" spans="1:2" x14ac:dyDescent="0.25">
      <c r="A1647">
        <v>79.3</v>
      </c>
      <c r="B1647" t="b">
        <v>1</v>
      </c>
    </row>
    <row r="1648" spans="1:2" x14ac:dyDescent="0.25">
      <c r="A1648">
        <v>79</v>
      </c>
      <c r="B1648" t="b">
        <v>1</v>
      </c>
    </row>
    <row r="1649" spans="1:2" x14ac:dyDescent="0.25">
      <c r="A1649">
        <v>78.7</v>
      </c>
      <c r="B1649" t="b">
        <v>1</v>
      </c>
    </row>
    <row r="1650" spans="1:2" x14ac:dyDescent="0.25">
      <c r="A1650">
        <v>78.5</v>
      </c>
      <c r="B1650" t="b">
        <v>1</v>
      </c>
    </row>
    <row r="1651" spans="1:2" x14ac:dyDescent="0.25">
      <c r="A1651">
        <v>78.2</v>
      </c>
      <c r="B1651" t="b">
        <v>0</v>
      </c>
    </row>
    <row r="1652" spans="1:2" x14ac:dyDescent="0.25">
      <c r="A1652">
        <v>77.8</v>
      </c>
      <c r="B1652" t="b">
        <v>0</v>
      </c>
    </row>
    <row r="1653" spans="1:2" x14ac:dyDescent="0.25">
      <c r="A1653">
        <v>77.5</v>
      </c>
      <c r="B1653" t="b">
        <v>0</v>
      </c>
    </row>
    <row r="1654" spans="1:2" x14ac:dyDescent="0.25">
      <c r="A1654">
        <v>0</v>
      </c>
      <c r="B1654" t="b">
        <v>0</v>
      </c>
    </row>
    <row r="1655" spans="1:2" x14ac:dyDescent="0.25">
      <c r="A1655">
        <v>63.1</v>
      </c>
      <c r="B1655" t="b">
        <v>0</v>
      </c>
    </row>
    <row r="1656" spans="1:2" x14ac:dyDescent="0.25">
      <c r="A1656">
        <v>63</v>
      </c>
      <c r="B1656" t="b">
        <v>1</v>
      </c>
    </row>
    <row r="1657" spans="1:2" x14ac:dyDescent="0.25">
      <c r="A1657">
        <v>62.7</v>
      </c>
      <c r="B1657" t="b">
        <v>1</v>
      </c>
    </row>
    <row r="1658" spans="1:2" x14ac:dyDescent="0.25">
      <c r="A1658">
        <v>62.5</v>
      </c>
      <c r="B1658" t="b">
        <v>1</v>
      </c>
    </row>
    <row r="1659" spans="1:2" x14ac:dyDescent="0.25">
      <c r="A1659">
        <v>62.2</v>
      </c>
      <c r="B1659" t="b">
        <v>1</v>
      </c>
    </row>
    <row r="1660" spans="1:2" x14ac:dyDescent="0.25">
      <c r="A1660">
        <v>62</v>
      </c>
      <c r="B1660" t="b">
        <v>1</v>
      </c>
    </row>
    <row r="1661" spans="1:2" x14ac:dyDescent="0.25">
      <c r="A1661">
        <v>61.7</v>
      </c>
      <c r="B1661" t="b">
        <v>1</v>
      </c>
    </row>
    <row r="1662" spans="1:2" x14ac:dyDescent="0.25">
      <c r="A1662">
        <v>61.4</v>
      </c>
      <c r="B1662" t="b">
        <v>1</v>
      </c>
    </row>
    <row r="1663" spans="1:2" x14ac:dyDescent="0.25">
      <c r="A1663">
        <v>61.2</v>
      </c>
      <c r="B1663" t="b">
        <v>1</v>
      </c>
    </row>
    <row r="1664" spans="1:2" x14ac:dyDescent="0.25">
      <c r="A1664">
        <v>69</v>
      </c>
      <c r="B1664" t="b">
        <v>1</v>
      </c>
    </row>
    <row r="1665" spans="1:2" x14ac:dyDescent="0.25">
      <c r="A1665">
        <v>66</v>
      </c>
      <c r="B1665" t="b">
        <v>1</v>
      </c>
    </row>
    <row r="1666" spans="1:2" x14ac:dyDescent="0.25">
      <c r="A1666">
        <v>64</v>
      </c>
      <c r="B1666" t="b">
        <v>0</v>
      </c>
    </row>
    <row r="1667" spans="1:2" x14ac:dyDescent="0.25">
      <c r="A1667">
        <v>63</v>
      </c>
      <c r="B1667" t="b">
        <v>0</v>
      </c>
    </row>
    <row r="1668" spans="1:2" x14ac:dyDescent="0.25">
      <c r="A1668">
        <v>62</v>
      </c>
      <c r="B1668" t="b">
        <v>0</v>
      </c>
    </row>
    <row r="1669" spans="1:2" x14ac:dyDescent="0.25">
      <c r="A1669">
        <v>61</v>
      </c>
      <c r="B1669" t="b">
        <v>0</v>
      </c>
    </row>
    <row r="1670" spans="1:2" x14ac:dyDescent="0.25">
      <c r="A1670">
        <v>60</v>
      </c>
      <c r="B1670" t="b">
        <v>0</v>
      </c>
    </row>
    <row r="1671" spans="1:2" x14ac:dyDescent="0.25">
      <c r="A1671">
        <v>74.599999999999994</v>
      </c>
      <c r="B1671" t="b">
        <v>0</v>
      </c>
    </row>
    <row r="1672" spans="1:2" x14ac:dyDescent="0.25">
      <c r="A1672">
        <v>74.2</v>
      </c>
      <c r="B1672" t="b">
        <v>1</v>
      </c>
    </row>
    <row r="1673" spans="1:2" x14ac:dyDescent="0.25">
      <c r="A1673">
        <v>74.099999999999994</v>
      </c>
      <c r="B1673" t="b">
        <v>1</v>
      </c>
    </row>
    <row r="1674" spans="1:2" x14ac:dyDescent="0.25">
      <c r="A1674">
        <v>73.900000000000006</v>
      </c>
      <c r="B1674" t="b">
        <v>1</v>
      </c>
    </row>
    <row r="1675" spans="1:2" x14ac:dyDescent="0.25">
      <c r="A1675">
        <v>73.599999999999994</v>
      </c>
      <c r="B1675" t="b">
        <v>1</v>
      </c>
    </row>
    <row r="1676" spans="1:2" x14ac:dyDescent="0.25">
      <c r="A1676">
        <v>73.3</v>
      </c>
      <c r="B1676" t="b">
        <v>1</v>
      </c>
    </row>
    <row r="1677" spans="1:2" x14ac:dyDescent="0.25">
      <c r="A1677">
        <v>72.8</v>
      </c>
      <c r="B1677" t="b">
        <v>1</v>
      </c>
    </row>
    <row r="1678" spans="1:2" x14ac:dyDescent="0.25">
      <c r="A1678">
        <v>72.7</v>
      </c>
      <c r="B1678" t="b">
        <v>1</v>
      </c>
    </row>
    <row r="1679" spans="1:2" x14ac:dyDescent="0.25">
      <c r="A1679">
        <v>72.900000000000006</v>
      </c>
      <c r="B1679" t="b">
        <v>1</v>
      </c>
    </row>
    <row r="1680" spans="1:2" x14ac:dyDescent="0.25">
      <c r="A1680">
        <v>71.8</v>
      </c>
      <c r="B1680" t="b">
        <v>1</v>
      </c>
    </row>
    <row r="1681" spans="1:2" x14ac:dyDescent="0.25">
      <c r="A1681">
        <v>72.099999999999994</v>
      </c>
      <c r="B1681" t="b">
        <v>1</v>
      </c>
    </row>
    <row r="1682" spans="1:2" x14ac:dyDescent="0.25">
      <c r="A1682">
        <v>71.900000000000006</v>
      </c>
      <c r="B1682" t="b">
        <v>1</v>
      </c>
    </row>
    <row r="1683" spans="1:2" x14ac:dyDescent="0.25">
      <c r="A1683">
        <v>71.5</v>
      </c>
      <c r="B1683" t="b">
        <v>1</v>
      </c>
    </row>
    <row r="1684" spans="1:2" x14ac:dyDescent="0.25">
      <c r="A1684">
        <v>71.5</v>
      </c>
      <c r="B1684" t="b">
        <v>1</v>
      </c>
    </row>
    <row r="1685" spans="1:2" x14ac:dyDescent="0.25">
      <c r="A1685">
        <v>71.5</v>
      </c>
      <c r="B1685" t="b">
        <v>1</v>
      </c>
    </row>
    <row r="1686" spans="1:2" x14ac:dyDescent="0.25">
      <c r="A1686">
        <v>71</v>
      </c>
      <c r="B1686" t="b">
        <v>1</v>
      </c>
    </row>
    <row r="1687" spans="1:2" x14ac:dyDescent="0.25">
      <c r="A1687">
        <v>76.7</v>
      </c>
      <c r="B1687" t="b">
        <v>0</v>
      </c>
    </row>
    <row r="1688" spans="1:2" x14ac:dyDescent="0.25">
      <c r="A1688">
        <v>76.599999999999994</v>
      </c>
      <c r="B1688" t="b">
        <v>1</v>
      </c>
    </row>
    <row r="1689" spans="1:2" x14ac:dyDescent="0.25">
      <c r="A1689">
        <v>76.599999999999994</v>
      </c>
      <c r="B1689" t="b">
        <v>1</v>
      </c>
    </row>
    <row r="1690" spans="1:2" x14ac:dyDescent="0.25">
      <c r="A1690">
        <v>76.3</v>
      </c>
      <c r="B1690" t="b">
        <v>1</v>
      </c>
    </row>
    <row r="1691" spans="1:2" x14ac:dyDescent="0.25">
      <c r="A1691">
        <v>76.099999999999994</v>
      </c>
      <c r="B1691" t="b">
        <v>1</v>
      </c>
    </row>
    <row r="1692" spans="1:2" x14ac:dyDescent="0.25">
      <c r="A1692">
        <v>75.599999999999994</v>
      </c>
      <c r="B1692" t="b">
        <v>1</v>
      </c>
    </row>
    <row r="1693" spans="1:2" x14ac:dyDescent="0.25">
      <c r="A1693">
        <v>75.7</v>
      </c>
      <c r="B1693" t="b">
        <v>1</v>
      </c>
    </row>
    <row r="1694" spans="1:2" x14ac:dyDescent="0.25">
      <c r="A1694">
        <v>75.599999999999994</v>
      </c>
      <c r="B1694" t="b">
        <v>1</v>
      </c>
    </row>
    <row r="1695" spans="1:2" x14ac:dyDescent="0.25">
      <c r="A1695">
        <v>76</v>
      </c>
      <c r="B1695" t="b">
        <v>1</v>
      </c>
    </row>
    <row r="1696" spans="1:2" x14ac:dyDescent="0.25">
      <c r="A1696">
        <v>75.8</v>
      </c>
      <c r="B1696" t="b">
        <v>1</v>
      </c>
    </row>
    <row r="1697" spans="1:2" x14ac:dyDescent="0.25">
      <c r="A1697">
        <v>75.3</v>
      </c>
      <c r="B1697" t="b">
        <v>1</v>
      </c>
    </row>
    <row r="1698" spans="1:2" x14ac:dyDescent="0.25">
      <c r="A1698">
        <v>75.400000000000006</v>
      </c>
      <c r="B1698" t="b">
        <v>1</v>
      </c>
    </row>
    <row r="1699" spans="1:2" x14ac:dyDescent="0.25">
      <c r="A1699">
        <v>75</v>
      </c>
      <c r="B1699" t="b">
        <v>1</v>
      </c>
    </row>
    <row r="1700" spans="1:2" x14ac:dyDescent="0.25">
      <c r="A1700">
        <v>75</v>
      </c>
      <c r="B1700" t="b">
        <v>1</v>
      </c>
    </row>
    <row r="1701" spans="1:2" x14ac:dyDescent="0.25">
      <c r="A1701">
        <v>75</v>
      </c>
      <c r="B1701" t="b">
        <v>1</v>
      </c>
    </row>
    <row r="1702" spans="1:2" x14ac:dyDescent="0.25">
      <c r="A1702">
        <v>74.8</v>
      </c>
      <c r="B1702" t="b">
        <v>1</v>
      </c>
    </row>
    <row r="1703" spans="1:2" x14ac:dyDescent="0.25">
      <c r="A1703">
        <v>69.400000000000006</v>
      </c>
      <c r="B1703" t="b">
        <v>0</v>
      </c>
    </row>
    <row r="1704" spans="1:2" x14ac:dyDescent="0.25">
      <c r="A1704">
        <v>69.400000000000006</v>
      </c>
      <c r="B1704" t="b">
        <v>0</v>
      </c>
    </row>
    <row r="1705" spans="1:2" x14ac:dyDescent="0.25">
      <c r="A1705">
        <v>69.2</v>
      </c>
      <c r="B1705" t="b">
        <v>0</v>
      </c>
    </row>
    <row r="1706" spans="1:2" x14ac:dyDescent="0.25">
      <c r="A1706">
        <v>69</v>
      </c>
      <c r="B1706" t="b">
        <v>0</v>
      </c>
    </row>
    <row r="1707" spans="1:2" x14ac:dyDescent="0.25">
      <c r="A1707">
        <v>68.900000000000006</v>
      </c>
      <c r="B1707" t="b">
        <v>0</v>
      </c>
    </row>
    <row r="1708" spans="1:2" x14ac:dyDescent="0.25">
      <c r="A1708">
        <v>68.7</v>
      </c>
      <c r="B1708" t="b">
        <v>0</v>
      </c>
    </row>
    <row r="1709" spans="1:2" x14ac:dyDescent="0.25">
      <c r="A1709">
        <v>68.5</v>
      </c>
      <c r="B1709" t="b">
        <v>0</v>
      </c>
    </row>
    <row r="1710" spans="1:2" x14ac:dyDescent="0.25">
      <c r="A1710">
        <v>68.400000000000006</v>
      </c>
      <c r="B1710" t="b">
        <v>0</v>
      </c>
    </row>
    <row r="1711" spans="1:2" x14ac:dyDescent="0.25">
      <c r="A1711">
        <v>68.2</v>
      </c>
      <c r="B1711" t="b">
        <v>0</v>
      </c>
    </row>
    <row r="1712" spans="1:2" x14ac:dyDescent="0.25">
      <c r="A1712">
        <v>68</v>
      </c>
      <c r="B1712" t="b">
        <v>0</v>
      </c>
    </row>
    <row r="1713" spans="1:2" x14ac:dyDescent="0.25">
      <c r="A1713">
        <v>67.900000000000006</v>
      </c>
      <c r="B1713" t="b">
        <v>0</v>
      </c>
    </row>
    <row r="1714" spans="1:2" x14ac:dyDescent="0.25">
      <c r="A1714">
        <v>67.7</v>
      </c>
      <c r="B1714" t="b">
        <v>0</v>
      </c>
    </row>
    <row r="1715" spans="1:2" x14ac:dyDescent="0.25">
      <c r="A1715">
        <v>67.5</v>
      </c>
      <c r="B1715" t="b">
        <v>0</v>
      </c>
    </row>
    <row r="1716" spans="1:2" x14ac:dyDescent="0.25">
      <c r="A1716">
        <v>66.2</v>
      </c>
      <c r="B1716" t="b">
        <v>0</v>
      </c>
    </row>
    <row r="1717" spans="1:2" x14ac:dyDescent="0.25">
      <c r="A1717">
        <v>67.2</v>
      </c>
      <c r="B1717" t="b">
        <v>0</v>
      </c>
    </row>
    <row r="1718" spans="1:2" x14ac:dyDescent="0.25">
      <c r="A1718">
        <v>67</v>
      </c>
      <c r="B1718" t="b">
        <v>0</v>
      </c>
    </row>
    <row r="1719" spans="1:2" x14ac:dyDescent="0.25">
      <c r="A1719">
        <v>0</v>
      </c>
      <c r="B1719" t="b">
        <v>0</v>
      </c>
    </row>
    <row r="1720" spans="1:2" x14ac:dyDescent="0.25">
      <c r="A1720">
        <v>68.8</v>
      </c>
      <c r="B1720" t="b">
        <v>0</v>
      </c>
    </row>
    <row r="1721" spans="1:2" x14ac:dyDescent="0.25">
      <c r="A1721">
        <v>68.400000000000006</v>
      </c>
      <c r="B1721" t="b">
        <v>1</v>
      </c>
    </row>
    <row r="1722" spans="1:2" x14ac:dyDescent="0.25">
      <c r="A1722">
        <v>68.099999999999994</v>
      </c>
      <c r="B1722" t="b">
        <v>1</v>
      </c>
    </row>
    <row r="1723" spans="1:2" x14ac:dyDescent="0.25">
      <c r="A1723">
        <v>67.8</v>
      </c>
      <c r="B1723" t="b">
        <v>1</v>
      </c>
    </row>
    <row r="1724" spans="1:2" x14ac:dyDescent="0.25">
      <c r="A1724">
        <v>67.3</v>
      </c>
      <c r="B1724" t="b">
        <v>1</v>
      </c>
    </row>
    <row r="1725" spans="1:2" x14ac:dyDescent="0.25">
      <c r="A1725">
        <v>66.3</v>
      </c>
      <c r="B1725" t="b">
        <v>1</v>
      </c>
    </row>
    <row r="1726" spans="1:2" x14ac:dyDescent="0.25">
      <c r="A1726">
        <v>66.900000000000006</v>
      </c>
      <c r="B1726" t="b">
        <v>1</v>
      </c>
    </row>
    <row r="1727" spans="1:2" x14ac:dyDescent="0.25">
      <c r="A1727">
        <v>67.400000000000006</v>
      </c>
      <c r="B1727" t="b">
        <v>1</v>
      </c>
    </row>
    <row r="1728" spans="1:2" x14ac:dyDescent="0.25">
      <c r="A1728">
        <v>65.900000000000006</v>
      </c>
      <c r="B1728" t="b">
        <v>1</v>
      </c>
    </row>
    <row r="1729" spans="1:2" x14ac:dyDescent="0.25">
      <c r="A1729">
        <v>65</v>
      </c>
      <c r="B1729" t="b">
        <v>1</v>
      </c>
    </row>
    <row r="1730" spans="1:2" x14ac:dyDescent="0.25">
      <c r="A1730">
        <v>64.5</v>
      </c>
      <c r="B1730" t="b">
        <v>1</v>
      </c>
    </row>
    <row r="1731" spans="1:2" x14ac:dyDescent="0.25">
      <c r="A1731">
        <v>64</v>
      </c>
      <c r="B1731" t="b">
        <v>1</v>
      </c>
    </row>
    <row r="1732" spans="1:2" x14ac:dyDescent="0.25">
      <c r="A1732">
        <v>64</v>
      </c>
      <c r="B1732" t="b">
        <v>1</v>
      </c>
    </row>
    <row r="1733" spans="1:2" x14ac:dyDescent="0.25">
      <c r="A1733">
        <v>63.8</v>
      </c>
      <c r="B1733" t="b">
        <v>1</v>
      </c>
    </row>
    <row r="1734" spans="1:2" x14ac:dyDescent="0.25">
      <c r="A1734">
        <v>63.2</v>
      </c>
      <c r="B1734" t="b">
        <v>1</v>
      </c>
    </row>
    <row r="1735" spans="1:2" x14ac:dyDescent="0.25">
      <c r="A1735">
        <v>62.8</v>
      </c>
      <c r="B1735" t="b">
        <v>1</v>
      </c>
    </row>
    <row r="1736" spans="1:2" x14ac:dyDescent="0.25">
      <c r="A1736">
        <v>76.099999999999994</v>
      </c>
      <c r="B1736" t="b">
        <v>0</v>
      </c>
    </row>
    <row r="1737" spans="1:2" x14ac:dyDescent="0.25">
      <c r="A1737">
        <v>75.900000000000006</v>
      </c>
      <c r="B1737" t="b">
        <v>1</v>
      </c>
    </row>
    <row r="1738" spans="1:2" x14ac:dyDescent="0.25">
      <c r="A1738">
        <v>75.8</v>
      </c>
      <c r="B1738" t="b">
        <v>1</v>
      </c>
    </row>
    <row r="1739" spans="1:2" x14ac:dyDescent="0.25">
      <c r="A1739">
        <v>75.599999999999994</v>
      </c>
      <c r="B1739" t="b">
        <v>1</v>
      </c>
    </row>
    <row r="1740" spans="1:2" x14ac:dyDescent="0.25">
      <c r="A1740">
        <v>75.400000000000006</v>
      </c>
      <c r="B1740" t="b">
        <v>1</v>
      </c>
    </row>
    <row r="1741" spans="1:2" x14ac:dyDescent="0.25">
      <c r="A1741">
        <v>75.3</v>
      </c>
      <c r="B1741" t="b">
        <v>1</v>
      </c>
    </row>
    <row r="1742" spans="1:2" x14ac:dyDescent="0.25">
      <c r="A1742">
        <v>75</v>
      </c>
      <c r="B1742" t="b">
        <v>1</v>
      </c>
    </row>
    <row r="1743" spans="1:2" x14ac:dyDescent="0.25">
      <c r="A1743">
        <v>74.599999999999994</v>
      </c>
      <c r="B1743" t="b">
        <v>1</v>
      </c>
    </row>
    <row r="1744" spans="1:2" x14ac:dyDescent="0.25">
      <c r="A1744">
        <v>74.2</v>
      </c>
      <c r="B1744" t="b">
        <v>1</v>
      </c>
    </row>
    <row r="1745" spans="1:2" x14ac:dyDescent="0.25">
      <c r="A1745">
        <v>73.8</v>
      </c>
      <c r="B1745" t="b">
        <v>1</v>
      </c>
    </row>
    <row r="1746" spans="1:2" x14ac:dyDescent="0.25">
      <c r="A1746">
        <v>73.599999999999994</v>
      </c>
      <c r="B1746" t="b">
        <v>0</v>
      </c>
    </row>
    <row r="1747" spans="1:2" x14ac:dyDescent="0.25">
      <c r="A1747">
        <v>73.5</v>
      </c>
      <c r="B1747" t="b">
        <v>0</v>
      </c>
    </row>
    <row r="1748" spans="1:2" x14ac:dyDescent="0.25">
      <c r="A1748">
        <v>73.5</v>
      </c>
      <c r="B1748" t="b">
        <v>0</v>
      </c>
    </row>
    <row r="1749" spans="1:2" x14ac:dyDescent="0.25">
      <c r="A1749">
        <v>73.400000000000006</v>
      </c>
      <c r="B1749" t="b">
        <v>0</v>
      </c>
    </row>
    <row r="1750" spans="1:2" x14ac:dyDescent="0.25">
      <c r="A1750">
        <v>73.3</v>
      </c>
      <c r="B1750" t="b">
        <v>0</v>
      </c>
    </row>
    <row r="1751" spans="1:2" x14ac:dyDescent="0.25">
      <c r="A1751">
        <v>73</v>
      </c>
      <c r="B1751" t="b">
        <v>0</v>
      </c>
    </row>
    <row r="1752" spans="1:2" x14ac:dyDescent="0.25">
      <c r="A1752">
        <v>74.3</v>
      </c>
      <c r="B1752" t="b">
        <v>0</v>
      </c>
    </row>
    <row r="1753" spans="1:2" x14ac:dyDescent="0.25">
      <c r="A1753">
        <v>74.099999999999994</v>
      </c>
      <c r="B1753" t="b">
        <v>1</v>
      </c>
    </row>
    <row r="1754" spans="1:2" x14ac:dyDescent="0.25">
      <c r="A1754">
        <v>73.900000000000006</v>
      </c>
      <c r="B1754" t="b">
        <v>1</v>
      </c>
    </row>
    <row r="1755" spans="1:2" x14ac:dyDescent="0.25">
      <c r="A1755">
        <v>73.599999999999994</v>
      </c>
      <c r="B1755" t="b">
        <v>1</v>
      </c>
    </row>
    <row r="1756" spans="1:2" x14ac:dyDescent="0.25">
      <c r="A1756">
        <v>73.3</v>
      </c>
      <c r="B1756" t="b">
        <v>1</v>
      </c>
    </row>
    <row r="1757" spans="1:2" x14ac:dyDescent="0.25">
      <c r="A1757">
        <v>72.8</v>
      </c>
      <c r="B1757" t="b">
        <v>1</v>
      </c>
    </row>
    <row r="1758" spans="1:2" x14ac:dyDescent="0.25">
      <c r="A1758">
        <v>72.3</v>
      </c>
      <c r="B1758" t="b">
        <v>1</v>
      </c>
    </row>
    <row r="1759" spans="1:2" x14ac:dyDescent="0.25">
      <c r="A1759">
        <v>71.8</v>
      </c>
      <c r="B1759" t="b">
        <v>1</v>
      </c>
    </row>
    <row r="1760" spans="1:2" x14ac:dyDescent="0.25">
      <c r="A1760">
        <v>71.400000000000006</v>
      </c>
      <c r="B1760" t="b">
        <v>1</v>
      </c>
    </row>
    <row r="1761" spans="1:2" x14ac:dyDescent="0.25">
      <c r="A1761">
        <v>71</v>
      </c>
      <c r="B1761" t="b">
        <v>1</v>
      </c>
    </row>
    <row r="1762" spans="1:2" x14ac:dyDescent="0.25">
      <c r="A1762">
        <v>77</v>
      </c>
      <c r="B1762" t="b">
        <v>1</v>
      </c>
    </row>
    <row r="1763" spans="1:2" x14ac:dyDescent="0.25">
      <c r="A1763">
        <v>72</v>
      </c>
      <c r="B1763" t="b">
        <v>1</v>
      </c>
    </row>
    <row r="1764" spans="1:2" x14ac:dyDescent="0.25">
      <c r="A1764">
        <v>69.900000000000006</v>
      </c>
      <c r="B1764" t="b">
        <v>1</v>
      </c>
    </row>
    <row r="1765" spans="1:2" x14ac:dyDescent="0.25">
      <c r="A1765">
        <v>69.5</v>
      </c>
      <c r="B1765" t="b">
        <v>1</v>
      </c>
    </row>
    <row r="1766" spans="1:2" x14ac:dyDescent="0.25">
      <c r="A1766">
        <v>69</v>
      </c>
      <c r="B1766" t="b">
        <v>1</v>
      </c>
    </row>
    <row r="1767" spans="1:2" x14ac:dyDescent="0.25">
      <c r="A1767">
        <v>68.599999999999994</v>
      </c>
      <c r="B1767" t="b">
        <v>1</v>
      </c>
    </row>
    <row r="1768" spans="1:2" x14ac:dyDescent="0.25">
      <c r="A1768">
        <v>57.6</v>
      </c>
      <c r="B1768" t="b">
        <v>0</v>
      </c>
    </row>
    <row r="1769" spans="1:2" x14ac:dyDescent="0.25">
      <c r="A1769">
        <v>56.7</v>
      </c>
      <c r="B1769" t="b">
        <v>1</v>
      </c>
    </row>
    <row r="1770" spans="1:2" x14ac:dyDescent="0.25">
      <c r="A1770">
        <v>55.3</v>
      </c>
      <c r="B1770" t="b">
        <v>1</v>
      </c>
    </row>
    <row r="1771" spans="1:2" x14ac:dyDescent="0.25">
      <c r="A1771">
        <v>54.8</v>
      </c>
      <c r="B1771" t="b">
        <v>1</v>
      </c>
    </row>
    <row r="1772" spans="1:2" x14ac:dyDescent="0.25">
      <c r="A1772">
        <v>54.3</v>
      </c>
      <c r="B1772" t="b">
        <v>1</v>
      </c>
    </row>
    <row r="1773" spans="1:2" x14ac:dyDescent="0.25">
      <c r="A1773">
        <v>54</v>
      </c>
      <c r="B1773" t="b">
        <v>1</v>
      </c>
    </row>
    <row r="1774" spans="1:2" x14ac:dyDescent="0.25">
      <c r="A1774">
        <v>53.8</v>
      </c>
      <c r="B1774" t="b">
        <v>1</v>
      </c>
    </row>
    <row r="1775" spans="1:2" x14ac:dyDescent="0.25">
      <c r="A1775">
        <v>53.2</v>
      </c>
      <c r="B1775" t="b">
        <v>1</v>
      </c>
    </row>
    <row r="1776" spans="1:2" x14ac:dyDescent="0.25">
      <c r="A1776">
        <v>52.1</v>
      </c>
      <c r="B1776" t="b">
        <v>1</v>
      </c>
    </row>
    <row r="1777" spans="1:2" x14ac:dyDescent="0.25">
      <c r="A1777">
        <v>51.2</v>
      </c>
      <c r="B1777" t="b">
        <v>1</v>
      </c>
    </row>
    <row r="1778" spans="1:2" x14ac:dyDescent="0.25">
      <c r="A1778">
        <v>58</v>
      </c>
      <c r="B1778" t="b">
        <v>1</v>
      </c>
    </row>
    <row r="1779" spans="1:2" x14ac:dyDescent="0.25">
      <c r="A1779">
        <v>54</v>
      </c>
      <c r="B1779" t="b">
        <v>1</v>
      </c>
    </row>
    <row r="1780" spans="1:2" x14ac:dyDescent="0.25">
      <c r="A1780">
        <v>51</v>
      </c>
      <c r="B1780" t="b">
        <v>1</v>
      </c>
    </row>
    <row r="1781" spans="1:2" x14ac:dyDescent="0.25">
      <c r="A1781">
        <v>49.8</v>
      </c>
      <c r="B1781" t="b">
        <v>1</v>
      </c>
    </row>
    <row r="1782" spans="1:2" x14ac:dyDescent="0.25">
      <c r="A1782">
        <v>49.5</v>
      </c>
      <c r="B1782" t="b">
        <v>1</v>
      </c>
    </row>
    <row r="1783" spans="1:2" x14ac:dyDescent="0.25">
      <c r="A1783">
        <v>49</v>
      </c>
      <c r="B1783" t="b">
        <v>0</v>
      </c>
    </row>
    <row r="1784" spans="1:2" x14ac:dyDescent="0.25">
      <c r="A1784">
        <v>66.599999999999994</v>
      </c>
      <c r="B1784" t="b">
        <v>0</v>
      </c>
    </row>
    <row r="1785" spans="1:2" x14ac:dyDescent="0.25">
      <c r="A1785">
        <v>66.400000000000006</v>
      </c>
      <c r="B1785" t="b">
        <v>1</v>
      </c>
    </row>
    <row r="1786" spans="1:2" x14ac:dyDescent="0.25">
      <c r="A1786">
        <v>66.2</v>
      </c>
      <c r="B1786" t="b">
        <v>1</v>
      </c>
    </row>
    <row r="1787" spans="1:2" x14ac:dyDescent="0.25">
      <c r="A1787">
        <v>65.900000000000006</v>
      </c>
      <c r="B1787" t="b">
        <v>1</v>
      </c>
    </row>
    <row r="1788" spans="1:2" x14ac:dyDescent="0.25">
      <c r="A1788">
        <v>65.599999999999994</v>
      </c>
      <c r="B1788" t="b">
        <v>1</v>
      </c>
    </row>
    <row r="1789" spans="1:2" x14ac:dyDescent="0.25">
      <c r="A1789">
        <v>65.400000000000006</v>
      </c>
      <c r="B1789" t="b">
        <v>1</v>
      </c>
    </row>
    <row r="1790" spans="1:2" x14ac:dyDescent="0.25">
      <c r="A1790">
        <v>65.2</v>
      </c>
      <c r="B1790" t="b">
        <v>1</v>
      </c>
    </row>
    <row r="1791" spans="1:2" x14ac:dyDescent="0.25">
      <c r="A1791">
        <v>59.2</v>
      </c>
      <c r="B1791" t="b">
        <v>1</v>
      </c>
    </row>
    <row r="1792" spans="1:2" x14ac:dyDescent="0.25">
      <c r="A1792">
        <v>64.5</v>
      </c>
      <c r="B1792" t="b">
        <v>1</v>
      </c>
    </row>
    <row r="1793" spans="1:2" x14ac:dyDescent="0.25">
      <c r="A1793">
        <v>64.2</v>
      </c>
      <c r="B1793" t="b">
        <v>1</v>
      </c>
    </row>
    <row r="1794" spans="1:2" x14ac:dyDescent="0.25">
      <c r="A1794">
        <v>63.9</v>
      </c>
      <c r="B1794" t="b">
        <v>1</v>
      </c>
    </row>
    <row r="1795" spans="1:2" x14ac:dyDescent="0.25">
      <c r="A1795">
        <v>63.5</v>
      </c>
      <c r="B1795" t="b">
        <v>1</v>
      </c>
    </row>
    <row r="1796" spans="1:2" x14ac:dyDescent="0.25">
      <c r="A1796">
        <v>63.2</v>
      </c>
      <c r="B1796" t="b">
        <v>1</v>
      </c>
    </row>
    <row r="1797" spans="1:2" x14ac:dyDescent="0.25">
      <c r="A1797">
        <v>62.8</v>
      </c>
      <c r="B1797" t="b">
        <v>0</v>
      </c>
    </row>
    <row r="1798" spans="1:2" x14ac:dyDescent="0.25">
      <c r="A1798">
        <v>62.5</v>
      </c>
      <c r="B1798" t="b">
        <v>0</v>
      </c>
    </row>
    <row r="1799" spans="1:2" x14ac:dyDescent="0.25">
      <c r="A1799">
        <v>62.1</v>
      </c>
      <c r="B1799" t="b">
        <v>0</v>
      </c>
    </row>
    <row r="1800" spans="1:2" x14ac:dyDescent="0.25">
      <c r="A1800">
        <v>65.8</v>
      </c>
      <c r="B1800" t="b">
        <v>0</v>
      </c>
    </row>
    <row r="1801" spans="1:2" x14ac:dyDescent="0.25">
      <c r="A1801">
        <v>65.900000000000006</v>
      </c>
      <c r="B1801" t="b">
        <v>1</v>
      </c>
    </row>
    <row r="1802" spans="1:2" x14ac:dyDescent="0.25">
      <c r="A1802">
        <v>66.099999999999994</v>
      </c>
      <c r="B1802" t="b">
        <v>1</v>
      </c>
    </row>
    <row r="1803" spans="1:2" x14ac:dyDescent="0.25">
      <c r="A1803">
        <v>65.8</v>
      </c>
      <c r="B1803" t="b">
        <v>1</v>
      </c>
    </row>
    <row r="1804" spans="1:2" x14ac:dyDescent="0.25">
      <c r="A1804">
        <v>64.3</v>
      </c>
      <c r="B1804" t="b">
        <v>1</v>
      </c>
    </row>
    <row r="1805" spans="1:2" x14ac:dyDescent="0.25">
      <c r="A1805">
        <v>63</v>
      </c>
      <c r="B1805" t="b">
        <v>1</v>
      </c>
    </row>
    <row r="1806" spans="1:2" x14ac:dyDescent="0.25">
      <c r="A1806">
        <v>62.4</v>
      </c>
      <c r="B1806" t="b">
        <v>0</v>
      </c>
    </row>
    <row r="1807" spans="1:2" x14ac:dyDescent="0.25">
      <c r="A1807">
        <v>61.7</v>
      </c>
      <c r="B1807" t="b">
        <v>0</v>
      </c>
    </row>
    <row r="1808" spans="1:2" x14ac:dyDescent="0.25">
      <c r="A1808">
        <v>60</v>
      </c>
      <c r="B1808" t="b">
        <v>0</v>
      </c>
    </row>
    <row r="1809" spans="1:2" x14ac:dyDescent="0.25">
      <c r="A1809">
        <v>57</v>
      </c>
      <c r="B1809" t="b">
        <v>0</v>
      </c>
    </row>
    <row r="1810" spans="1:2" x14ac:dyDescent="0.25">
      <c r="A1810">
        <v>55.1</v>
      </c>
      <c r="B1810" t="b">
        <v>0</v>
      </c>
    </row>
    <row r="1811" spans="1:2" x14ac:dyDescent="0.25">
      <c r="A1811">
        <v>54.7</v>
      </c>
      <c r="B1811" t="b">
        <v>0</v>
      </c>
    </row>
    <row r="1812" spans="1:2" x14ac:dyDescent="0.25">
      <c r="A1812">
        <v>55</v>
      </c>
      <c r="B1812" t="b">
        <v>0</v>
      </c>
    </row>
    <row r="1813" spans="1:2" x14ac:dyDescent="0.25">
      <c r="A1813">
        <v>55.7</v>
      </c>
      <c r="B1813" t="b">
        <v>0</v>
      </c>
    </row>
    <row r="1814" spans="1:2" x14ac:dyDescent="0.25">
      <c r="A1814">
        <v>56.5</v>
      </c>
      <c r="B1814" t="b">
        <v>0</v>
      </c>
    </row>
    <row r="1815" spans="1:2" x14ac:dyDescent="0.25">
      <c r="A1815">
        <v>57.4</v>
      </c>
      <c r="B1815" t="b">
        <v>0</v>
      </c>
    </row>
    <row r="1816" spans="1:2" x14ac:dyDescent="0.25">
      <c r="A1816">
        <v>0</v>
      </c>
      <c r="B1816" t="b">
        <v>0</v>
      </c>
    </row>
    <row r="1817" spans="1:2" x14ac:dyDescent="0.25">
      <c r="A1817">
        <v>69.2</v>
      </c>
      <c r="B1817" t="b">
        <v>0</v>
      </c>
    </row>
    <row r="1818" spans="1:2" x14ac:dyDescent="0.25">
      <c r="A1818">
        <v>69.599999999999994</v>
      </c>
      <c r="B1818" t="b">
        <v>1</v>
      </c>
    </row>
    <row r="1819" spans="1:2" x14ac:dyDescent="0.25">
      <c r="A1819">
        <v>69.3</v>
      </c>
      <c r="B1819" t="b">
        <v>1</v>
      </c>
    </row>
    <row r="1820" spans="1:2" x14ac:dyDescent="0.25">
      <c r="A1820">
        <v>68.900000000000006</v>
      </c>
      <c r="B1820" t="b">
        <v>1</v>
      </c>
    </row>
    <row r="1821" spans="1:2" x14ac:dyDescent="0.25">
      <c r="A1821">
        <v>68.400000000000006</v>
      </c>
      <c r="B1821" t="b">
        <v>1</v>
      </c>
    </row>
    <row r="1822" spans="1:2" x14ac:dyDescent="0.25">
      <c r="A1822">
        <v>68</v>
      </c>
      <c r="B1822" t="b">
        <v>1</v>
      </c>
    </row>
    <row r="1823" spans="1:2" x14ac:dyDescent="0.25">
      <c r="A1823">
        <v>67.5</v>
      </c>
      <c r="B1823" t="b">
        <v>1</v>
      </c>
    </row>
    <row r="1824" spans="1:2" x14ac:dyDescent="0.25">
      <c r="A1824">
        <v>67</v>
      </c>
      <c r="B1824" t="b">
        <v>1</v>
      </c>
    </row>
    <row r="1825" spans="1:2" x14ac:dyDescent="0.25">
      <c r="A1825">
        <v>66.599999999999994</v>
      </c>
      <c r="B1825" t="b">
        <v>1</v>
      </c>
    </row>
    <row r="1826" spans="1:2" x14ac:dyDescent="0.25">
      <c r="A1826">
        <v>66</v>
      </c>
      <c r="B1826" t="b">
        <v>1</v>
      </c>
    </row>
    <row r="1827" spans="1:2" x14ac:dyDescent="0.25">
      <c r="A1827">
        <v>65.400000000000006</v>
      </c>
      <c r="B1827" t="b">
        <v>1</v>
      </c>
    </row>
    <row r="1828" spans="1:2" x14ac:dyDescent="0.25">
      <c r="A1828">
        <v>64.7</v>
      </c>
      <c r="B1828" t="b">
        <v>1</v>
      </c>
    </row>
    <row r="1829" spans="1:2" x14ac:dyDescent="0.25">
      <c r="A1829">
        <v>64.3</v>
      </c>
      <c r="B1829" t="b">
        <v>1</v>
      </c>
    </row>
    <row r="1830" spans="1:2" x14ac:dyDescent="0.25">
      <c r="A1830">
        <v>63.1</v>
      </c>
      <c r="B1830" t="b">
        <v>0</v>
      </c>
    </row>
    <row r="1831" spans="1:2" x14ac:dyDescent="0.25">
      <c r="A1831">
        <v>63.2</v>
      </c>
      <c r="B1831" t="b">
        <v>0</v>
      </c>
    </row>
    <row r="1832" spans="1:2" x14ac:dyDescent="0.25">
      <c r="A1832">
        <v>62.5</v>
      </c>
      <c r="B1832" t="b">
        <v>0</v>
      </c>
    </row>
    <row r="1833" spans="1:2" x14ac:dyDescent="0.25">
      <c r="A1833">
        <v>81.900000000000006</v>
      </c>
      <c r="B1833" t="b">
        <v>0</v>
      </c>
    </row>
    <row r="1834" spans="1:2" x14ac:dyDescent="0.25">
      <c r="A1834">
        <v>81.7</v>
      </c>
      <c r="B1834" t="b">
        <v>1</v>
      </c>
    </row>
    <row r="1835" spans="1:2" x14ac:dyDescent="0.25">
      <c r="A1835">
        <v>81.400000000000006</v>
      </c>
      <c r="B1835" t="b">
        <v>1</v>
      </c>
    </row>
    <row r="1836" spans="1:2" x14ac:dyDescent="0.25">
      <c r="A1836">
        <v>81.099999999999994</v>
      </c>
      <c r="B1836" t="b">
        <v>1</v>
      </c>
    </row>
    <row r="1837" spans="1:2" x14ac:dyDescent="0.25">
      <c r="A1837">
        <v>81.099999999999994</v>
      </c>
      <c r="B1837" t="b">
        <v>1</v>
      </c>
    </row>
    <row r="1838" spans="1:2" x14ac:dyDescent="0.25">
      <c r="A1838">
        <v>88</v>
      </c>
      <c r="B1838" t="b">
        <v>0</v>
      </c>
    </row>
    <row r="1839" spans="1:2" x14ac:dyDescent="0.25">
      <c r="A1839">
        <v>86</v>
      </c>
      <c r="B1839" t="b">
        <v>0</v>
      </c>
    </row>
    <row r="1840" spans="1:2" x14ac:dyDescent="0.25">
      <c r="A1840">
        <v>83</v>
      </c>
      <c r="B1840" t="b">
        <v>0</v>
      </c>
    </row>
    <row r="1841" spans="1:2" x14ac:dyDescent="0.25">
      <c r="A1841">
        <v>82</v>
      </c>
      <c r="B1841" t="b">
        <v>0</v>
      </c>
    </row>
    <row r="1842" spans="1:2" x14ac:dyDescent="0.25">
      <c r="A1842">
        <v>79.8</v>
      </c>
      <c r="B1842" t="b">
        <v>0</v>
      </c>
    </row>
    <row r="1843" spans="1:2" x14ac:dyDescent="0.25">
      <c r="A1843">
        <v>79.400000000000006</v>
      </c>
      <c r="B1843" t="b">
        <v>0</v>
      </c>
    </row>
    <row r="1844" spans="1:2" x14ac:dyDescent="0.25">
      <c r="A1844">
        <v>79.2</v>
      </c>
      <c r="B1844" t="b">
        <v>0</v>
      </c>
    </row>
    <row r="1845" spans="1:2" x14ac:dyDescent="0.25">
      <c r="A1845">
        <v>78.7</v>
      </c>
      <c r="B1845" t="b">
        <v>0</v>
      </c>
    </row>
    <row r="1846" spans="1:2" x14ac:dyDescent="0.25">
      <c r="A1846">
        <v>78.400000000000006</v>
      </c>
      <c r="B1846" t="b">
        <v>0</v>
      </c>
    </row>
    <row r="1847" spans="1:2" x14ac:dyDescent="0.25">
      <c r="A1847">
        <v>78.3</v>
      </c>
      <c r="B1847" t="b">
        <v>0</v>
      </c>
    </row>
    <row r="1848" spans="1:2" x14ac:dyDescent="0.25">
      <c r="A1848">
        <v>78.099999999999994</v>
      </c>
      <c r="B1848" t="b">
        <v>0</v>
      </c>
    </row>
    <row r="1849" spans="1:2" x14ac:dyDescent="0.25">
      <c r="A1849">
        <v>81.599999999999994</v>
      </c>
      <c r="B1849" t="b">
        <v>0</v>
      </c>
    </row>
    <row r="1850" spans="1:2" x14ac:dyDescent="0.25">
      <c r="A1850">
        <v>81.5</v>
      </c>
      <c r="B1850" t="b">
        <v>0</v>
      </c>
    </row>
    <row r="1851" spans="1:2" x14ac:dyDescent="0.25">
      <c r="A1851">
        <v>81.3</v>
      </c>
      <c r="B1851" t="b">
        <v>0</v>
      </c>
    </row>
    <row r="1852" spans="1:2" x14ac:dyDescent="0.25">
      <c r="A1852">
        <v>81.099999999999994</v>
      </c>
      <c r="B1852" t="b">
        <v>0</v>
      </c>
    </row>
    <row r="1853" spans="1:2" x14ac:dyDescent="0.25">
      <c r="A1853">
        <v>86</v>
      </c>
      <c r="B1853" t="b">
        <v>0</v>
      </c>
    </row>
    <row r="1854" spans="1:2" x14ac:dyDescent="0.25">
      <c r="A1854">
        <v>89</v>
      </c>
      <c r="B1854" t="b">
        <v>0</v>
      </c>
    </row>
    <row r="1855" spans="1:2" x14ac:dyDescent="0.25">
      <c r="A1855">
        <v>85</v>
      </c>
      <c r="B1855" t="b">
        <v>0</v>
      </c>
    </row>
    <row r="1856" spans="1:2" x14ac:dyDescent="0.25">
      <c r="A1856">
        <v>81</v>
      </c>
      <c r="B1856" t="b">
        <v>0</v>
      </c>
    </row>
    <row r="1857" spans="1:2" x14ac:dyDescent="0.25">
      <c r="A1857">
        <v>81</v>
      </c>
      <c r="B1857" t="b">
        <v>0</v>
      </c>
    </row>
    <row r="1858" spans="1:2" x14ac:dyDescent="0.25">
      <c r="A1858">
        <v>79.900000000000006</v>
      </c>
      <c r="B1858" t="b">
        <v>0</v>
      </c>
    </row>
    <row r="1859" spans="1:2" x14ac:dyDescent="0.25">
      <c r="A1859">
        <v>79.900000000000006</v>
      </c>
      <c r="B1859" t="b">
        <v>0</v>
      </c>
    </row>
    <row r="1860" spans="1:2" x14ac:dyDescent="0.25">
      <c r="A1860">
        <v>79.2</v>
      </c>
      <c r="B1860" t="b">
        <v>0</v>
      </c>
    </row>
    <row r="1861" spans="1:2" x14ac:dyDescent="0.25">
      <c r="A1861">
        <v>79.099999999999994</v>
      </c>
      <c r="B1861" t="b">
        <v>0</v>
      </c>
    </row>
    <row r="1862" spans="1:2" x14ac:dyDescent="0.25">
      <c r="A1862">
        <v>78.7</v>
      </c>
      <c r="B1862" t="b">
        <v>0</v>
      </c>
    </row>
    <row r="1863" spans="1:2" x14ac:dyDescent="0.25">
      <c r="A1863">
        <v>78.5</v>
      </c>
      <c r="B1863" t="b">
        <v>0</v>
      </c>
    </row>
    <row r="1864" spans="1:2" x14ac:dyDescent="0.25">
      <c r="A1864">
        <v>78.599999999999994</v>
      </c>
      <c r="B1864" t="b">
        <v>0</v>
      </c>
    </row>
    <row r="1865" spans="1:2" x14ac:dyDescent="0.25">
      <c r="A1865">
        <v>74.8</v>
      </c>
      <c r="B1865" t="b">
        <v>0</v>
      </c>
    </row>
    <row r="1866" spans="1:2" x14ac:dyDescent="0.25">
      <c r="A1866">
        <v>74.5</v>
      </c>
      <c r="B1866" t="b">
        <v>1</v>
      </c>
    </row>
    <row r="1867" spans="1:2" x14ac:dyDescent="0.25">
      <c r="A1867">
        <v>73.900000000000006</v>
      </c>
      <c r="B1867" t="b">
        <v>1</v>
      </c>
    </row>
    <row r="1868" spans="1:2" x14ac:dyDescent="0.25">
      <c r="A1868">
        <v>73.900000000000006</v>
      </c>
      <c r="B1868" t="b">
        <v>1</v>
      </c>
    </row>
    <row r="1869" spans="1:2" x14ac:dyDescent="0.25">
      <c r="A1869">
        <v>74.5</v>
      </c>
      <c r="B1869" t="b">
        <v>1</v>
      </c>
    </row>
    <row r="1870" spans="1:2" x14ac:dyDescent="0.25">
      <c r="A1870">
        <v>73.2</v>
      </c>
      <c r="B1870" t="b">
        <v>1</v>
      </c>
    </row>
    <row r="1871" spans="1:2" x14ac:dyDescent="0.25">
      <c r="A1871">
        <v>73.2</v>
      </c>
      <c r="B1871" t="b">
        <v>1</v>
      </c>
    </row>
    <row r="1872" spans="1:2" x14ac:dyDescent="0.25">
      <c r="A1872">
        <v>72.5</v>
      </c>
      <c r="B1872" t="b">
        <v>1</v>
      </c>
    </row>
    <row r="1873" spans="1:2" x14ac:dyDescent="0.25">
      <c r="A1873">
        <v>72.5</v>
      </c>
      <c r="B1873" t="b">
        <v>1</v>
      </c>
    </row>
    <row r="1874" spans="1:2" x14ac:dyDescent="0.25">
      <c r="A1874">
        <v>73</v>
      </c>
      <c r="B1874" t="b">
        <v>1</v>
      </c>
    </row>
    <row r="1875" spans="1:2" x14ac:dyDescent="0.25">
      <c r="A1875">
        <v>71.2</v>
      </c>
      <c r="B1875" t="b">
        <v>1</v>
      </c>
    </row>
    <row r="1876" spans="1:2" x14ac:dyDescent="0.25">
      <c r="A1876">
        <v>71</v>
      </c>
      <c r="B1876" t="b">
        <v>1</v>
      </c>
    </row>
    <row r="1877" spans="1:2" x14ac:dyDescent="0.25">
      <c r="A1877">
        <v>76</v>
      </c>
      <c r="B1877" t="b">
        <v>1</v>
      </c>
    </row>
    <row r="1878" spans="1:2" x14ac:dyDescent="0.25">
      <c r="A1878">
        <v>75</v>
      </c>
      <c r="B1878" t="b">
        <v>1</v>
      </c>
    </row>
    <row r="1879" spans="1:2" x14ac:dyDescent="0.25">
      <c r="A1879">
        <v>73</v>
      </c>
      <c r="B1879" t="b">
        <v>1</v>
      </c>
    </row>
    <row r="1880" spans="1:2" x14ac:dyDescent="0.25">
      <c r="A1880">
        <v>73</v>
      </c>
      <c r="B1880" t="b">
        <v>1</v>
      </c>
    </row>
    <row r="1881" spans="1:2" x14ac:dyDescent="0.25">
      <c r="A1881">
        <v>61.8</v>
      </c>
      <c r="B1881" t="b">
        <v>0</v>
      </c>
    </row>
    <row r="1882" spans="1:2" x14ac:dyDescent="0.25">
      <c r="A1882">
        <v>61.4</v>
      </c>
      <c r="B1882" t="b">
        <v>1</v>
      </c>
    </row>
    <row r="1883" spans="1:2" x14ac:dyDescent="0.25">
      <c r="A1883">
        <v>69</v>
      </c>
      <c r="B1883" t="b">
        <v>1</v>
      </c>
    </row>
    <row r="1884" spans="1:2" x14ac:dyDescent="0.25">
      <c r="A1884">
        <v>63</v>
      </c>
      <c r="B1884" t="b">
        <v>1</v>
      </c>
    </row>
    <row r="1885" spans="1:2" x14ac:dyDescent="0.25">
      <c r="A1885">
        <v>59.4</v>
      </c>
      <c r="B1885" t="b">
        <v>1</v>
      </c>
    </row>
    <row r="1886" spans="1:2" x14ac:dyDescent="0.25">
      <c r="A1886">
        <v>58.2</v>
      </c>
      <c r="B1886" t="b">
        <v>1</v>
      </c>
    </row>
    <row r="1887" spans="1:2" x14ac:dyDescent="0.25">
      <c r="A1887">
        <v>57.1</v>
      </c>
      <c r="B1887" t="b">
        <v>1</v>
      </c>
    </row>
    <row r="1888" spans="1:2" x14ac:dyDescent="0.25">
      <c r="A1888">
        <v>56</v>
      </c>
      <c r="B1888" t="b">
        <v>0</v>
      </c>
    </row>
    <row r="1889" spans="1:2" x14ac:dyDescent="0.25">
      <c r="A1889">
        <v>55.2</v>
      </c>
      <c r="B1889" t="b">
        <v>0</v>
      </c>
    </row>
    <row r="1890" spans="1:2" x14ac:dyDescent="0.25">
      <c r="A1890">
        <v>54.5</v>
      </c>
      <c r="B1890" t="b">
        <v>0</v>
      </c>
    </row>
    <row r="1891" spans="1:2" x14ac:dyDescent="0.25">
      <c r="A1891">
        <v>53.7</v>
      </c>
      <c r="B1891" t="b">
        <v>0</v>
      </c>
    </row>
    <row r="1892" spans="1:2" x14ac:dyDescent="0.25">
      <c r="A1892">
        <v>52.9</v>
      </c>
      <c r="B1892" t="b">
        <v>0</v>
      </c>
    </row>
    <row r="1893" spans="1:2" x14ac:dyDescent="0.25">
      <c r="A1893">
        <v>52.1</v>
      </c>
      <c r="B1893" t="b">
        <v>0</v>
      </c>
    </row>
    <row r="1894" spans="1:2" x14ac:dyDescent="0.25">
      <c r="A1894">
        <v>51.4</v>
      </c>
      <c r="B1894" t="b">
        <v>0</v>
      </c>
    </row>
    <row r="1895" spans="1:2" x14ac:dyDescent="0.25">
      <c r="A1895">
        <v>56</v>
      </c>
      <c r="B1895" t="b">
        <v>0</v>
      </c>
    </row>
    <row r="1896" spans="1:2" x14ac:dyDescent="0.25">
      <c r="A1896">
        <v>50</v>
      </c>
      <c r="B1896" t="b">
        <v>0</v>
      </c>
    </row>
    <row r="1897" spans="1:2" x14ac:dyDescent="0.25">
      <c r="A1897">
        <v>54.5</v>
      </c>
      <c r="B1897" t="b">
        <v>0</v>
      </c>
    </row>
    <row r="1898" spans="1:2" x14ac:dyDescent="0.25">
      <c r="A1898">
        <v>53.6</v>
      </c>
      <c r="B1898" t="b">
        <v>1</v>
      </c>
    </row>
    <row r="1899" spans="1:2" x14ac:dyDescent="0.25">
      <c r="A1899">
        <v>53.2</v>
      </c>
      <c r="B1899" t="b">
        <v>1</v>
      </c>
    </row>
    <row r="1900" spans="1:2" x14ac:dyDescent="0.25">
      <c r="A1900">
        <v>52.7</v>
      </c>
      <c r="B1900" t="b">
        <v>1</v>
      </c>
    </row>
    <row r="1901" spans="1:2" x14ac:dyDescent="0.25">
      <c r="A1901">
        <v>52.3</v>
      </c>
      <c r="B1901" t="b">
        <v>1</v>
      </c>
    </row>
    <row r="1902" spans="1:2" x14ac:dyDescent="0.25">
      <c r="A1902">
        <v>52</v>
      </c>
      <c r="B1902" t="b">
        <v>1</v>
      </c>
    </row>
    <row r="1903" spans="1:2" x14ac:dyDescent="0.25">
      <c r="A1903">
        <v>51.6</v>
      </c>
      <c r="B1903" t="b">
        <v>1</v>
      </c>
    </row>
    <row r="1904" spans="1:2" x14ac:dyDescent="0.25">
      <c r="A1904">
        <v>59</v>
      </c>
      <c r="B1904" t="b">
        <v>1</v>
      </c>
    </row>
    <row r="1905" spans="1:2" x14ac:dyDescent="0.25">
      <c r="A1905">
        <v>55</v>
      </c>
      <c r="B1905" t="b">
        <v>1</v>
      </c>
    </row>
    <row r="1906" spans="1:2" x14ac:dyDescent="0.25">
      <c r="A1906">
        <v>49.8</v>
      </c>
      <c r="B1906" t="b">
        <v>1</v>
      </c>
    </row>
    <row r="1907" spans="1:2" x14ac:dyDescent="0.25">
      <c r="A1907">
        <v>49.2</v>
      </c>
      <c r="B1907" t="b">
        <v>1</v>
      </c>
    </row>
    <row r="1908" spans="1:2" x14ac:dyDescent="0.25">
      <c r="A1908">
        <v>48.5</v>
      </c>
      <c r="B1908" t="b">
        <v>0</v>
      </c>
    </row>
    <row r="1909" spans="1:2" x14ac:dyDescent="0.25">
      <c r="A1909">
        <v>48.1</v>
      </c>
      <c r="B1909" t="b">
        <v>0</v>
      </c>
    </row>
    <row r="1910" spans="1:2" x14ac:dyDescent="0.25">
      <c r="A1910">
        <v>47.7</v>
      </c>
      <c r="B1910" t="b">
        <v>0</v>
      </c>
    </row>
    <row r="1911" spans="1:2" x14ac:dyDescent="0.25">
      <c r="A1911">
        <v>47.4</v>
      </c>
      <c r="B1911" t="b">
        <v>0</v>
      </c>
    </row>
    <row r="1912" spans="1:2" x14ac:dyDescent="0.25">
      <c r="A1912">
        <v>47.1</v>
      </c>
      <c r="B1912" t="b">
        <v>0</v>
      </c>
    </row>
    <row r="1913" spans="1:2" x14ac:dyDescent="0.25">
      <c r="A1913">
        <v>0</v>
      </c>
      <c r="B1913" t="b">
        <v>0</v>
      </c>
    </row>
    <row r="1914" spans="1:2" x14ac:dyDescent="0.25">
      <c r="A1914">
        <v>81.8</v>
      </c>
      <c r="B1914" t="b">
        <v>0</v>
      </c>
    </row>
    <row r="1915" spans="1:2" x14ac:dyDescent="0.25">
      <c r="A1915">
        <v>81.599999999999994</v>
      </c>
      <c r="B1915" t="b">
        <v>0</v>
      </c>
    </row>
    <row r="1916" spans="1:2" x14ac:dyDescent="0.25">
      <c r="A1916">
        <v>81.5</v>
      </c>
      <c r="B1916" t="b">
        <v>0</v>
      </c>
    </row>
    <row r="1917" spans="1:2" x14ac:dyDescent="0.25">
      <c r="A1917">
        <v>81.3</v>
      </c>
      <c r="B1917" t="b">
        <v>0</v>
      </c>
    </row>
    <row r="1918" spans="1:2" x14ac:dyDescent="0.25">
      <c r="A1918">
        <v>81.099999999999994</v>
      </c>
      <c r="B1918" t="b">
        <v>0</v>
      </c>
    </row>
    <row r="1919" spans="1:2" x14ac:dyDescent="0.25">
      <c r="A1919">
        <v>81</v>
      </c>
      <c r="B1919" t="b">
        <v>0</v>
      </c>
    </row>
    <row r="1920" spans="1:2" x14ac:dyDescent="0.25">
      <c r="A1920">
        <v>89</v>
      </c>
      <c r="B1920" t="b">
        <v>0</v>
      </c>
    </row>
    <row r="1921" spans="1:2" x14ac:dyDescent="0.25">
      <c r="A1921">
        <v>86</v>
      </c>
      <c r="B1921" t="b">
        <v>0</v>
      </c>
    </row>
    <row r="1922" spans="1:2" x14ac:dyDescent="0.25">
      <c r="A1922">
        <v>85</v>
      </c>
      <c r="B1922" t="b">
        <v>0</v>
      </c>
    </row>
    <row r="1923" spans="1:2" x14ac:dyDescent="0.25">
      <c r="A1923">
        <v>84</v>
      </c>
      <c r="B1923" t="b">
        <v>0</v>
      </c>
    </row>
    <row r="1924" spans="1:2" x14ac:dyDescent="0.25">
      <c r="A1924">
        <v>81</v>
      </c>
      <c r="B1924" t="b">
        <v>0</v>
      </c>
    </row>
    <row r="1925" spans="1:2" x14ac:dyDescent="0.25">
      <c r="A1925">
        <v>79.8</v>
      </c>
      <c r="B1925" t="b">
        <v>0</v>
      </c>
    </row>
    <row r="1926" spans="1:2" x14ac:dyDescent="0.25">
      <c r="A1926">
        <v>79.400000000000006</v>
      </c>
      <c r="B1926" t="b">
        <v>0</v>
      </c>
    </row>
    <row r="1927" spans="1:2" x14ac:dyDescent="0.25">
      <c r="A1927">
        <v>78.900000000000006</v>
      </c>
      <c r="B1927" t="b">
        <v>0</v>
      </c>
    </row>
    <row r="1928" spans="1:2" x14ac:dyDescent="0.25">
      <c r="A1928">
        <v>78.8</v>
      </c>
      <c r="B1928" t="b">
        <v>0</v>
      </c>
    </row>
    <row r="1929" spans="1:2" x14ac:dyDescent="0.25">
      <c r="A1929">
        <v>78.5</v>
      </c>
      <c r="B1929" t="b">
        <v>0</v>
      </c>
    </row>
    <row r="1930" spans="1:2" x14ac:dyDescent="0.25">
      <c r="A1930">
        <v>76.599999999999994</v>
      </c>
      <c r="B1930" t="b">
        <v>0</v>
      </c>
    </row>
    <row r="1931" spans="1:2" x14ac:dyDescent="0.25">
      <c r="A1931">
        <v>76.400000000000006</v>
      </c>
      <c r="B1931" t="b">
        <v>0</v>
      </c>
    </row>
    <row r="1932" spans="1:2" x14ac:dyDescent="0.25">
      <c r="A1932">
        <v>76.2</v>
      </c>
      <c r="B1932" t="b">
        <v>0</v>
      </c>
    </row>
    <row r="1933" spans="1:2" x14ac:dyDescent="0.25">
      <c r="A1933">
        <v>76</v>
      </c>
      <c r="B1933" t="b">
        <v>0</v>
      </c>
    </row>
    <row r="1934" spans="1:2" x14ac:dyDescent="0.25">
      <c r="A1934">
        <v>75.8</v>
      </c>
      <c r="B1934" t="b">
        <v>0</v>
      </c>
    </row>
    <row r="1935" spans="1:2" x14ac:dyDescent="0.25">
      <c r="A1935">
        <v>75.599999999999994</v>
      </c>
      <c r="B1935" t="b">
        <v>0</v>
      </c>
    </row>
    <row r="1936" spans="1:2" x14ac:dyDescent="0.25">
      <c r="A1936">
        <v>75.400000000000006</v>
      </c>
      <c r="B1936" t="b">
        <v>0</v>
      </c>
    </row>
    <row r="1937" spans="1:2" x14ac:dyDescent="0.25">
      <c r="A1937">
        <v>75.2</v>
      </c>
      <c r="B1937" t="b">
        <v>0</v>
      </c>
    </row>
    <row r="1938" spans="1:2" x14ac:dyDescent="0.25">
      <c r="A1938">
        <v>74.900000000000006</v>
      </c>
      <c r="B1938" t="b">
        <v>0</v>
      </c>
    </row>
    <row r="1939" spans="1:2" x14ac:dyDescent="0.25">
      <c r="A1939">
        <v>74.7</v>
      </c>
      <c r="B1939" t="b">
        <v>0</v>
      </c>
    </row>
    <row r="1940" spans="1:2" x14ac:dyDescent="0.25">
      <c r="A1940">
        <v>74.3</v>
      </c>
      <c r="B1940" t="b">
        <v>0</v>
      </c>
    </row>
    <row r="1941" spans="1:2" x14ac:dyDescent="0.25">
      <c r="A1941">
        <v>74</v>
      </c>
      <c r="B1941" t="b">
        <v>0</v>
      </c>
    </row>
    <row r="1942" spans="1:2" x14ac:dyDescent="0.25">
      <c r="A1942">
        <v>73.599999999999994</v>
      </c>
      <c r="B1942" t="b">
        <v>0</v>
      </c>
    </row>
    <row r="1943" spans="1:2" x14ac:dyDescent="0.25">
      <c r="A1943">
        <v>73.3</v>
      </c>
      <c r="B1943" t="b">
        <v>0</v>
      </c>
    </row>
    <row r="1944" spans="1:2" x14ac:dyDescent="0.25">
      <c r="A1944">
        <v>72.900000000000006</v>
      </c>
      <c r="B1944" t="b">
        <v>0</v>
      </c>
    </row>
    <row r="1945" spans="1:2" x14ac:dyDescent="0.25">
      <c r="A1945">
        <v>72.599999999999994</v>
      </c>
      <c r="B1945" t="b">
        <v>0</v>
      </c>
    </row>
    <row r="1946" spans="1:2" x14ac:dyDescent="0.25">
      <c r="A1946">
        <v>66.400000000000006</v>
      </c>
      <c r="B1946" t="b">
        <v>0</v>
      </c>
    </row>
    <row r="1947" spans="1:2" x14ac:dyDescent="0.25">
      <c r="A1947">
        <v>66.2</v>
      </c>
      <c r="B1947" t="b">
        <v>1</v>
      </c>
    </row>
    <row r="1948" spans="1:2" x14ac:dyDescent="0.25">
      <c r="A1948">
        <v>66</v>
      </c>
      <c r="B1948" t="b">
        <v>1</v>
      </c>
    </row>
    <row r="1949" spans="1:2" x14ac:dyDescent="0.25">
      <c r="A1949">
        <v>65.7</v>
      </c>
      <c r="B1949" t="b">
        <v>1</v>
      </c>
    </row>
    <row r="1950" spans="1:2" x14ac:dyDescent="0.25">
      <c r="A1950">
        <v>65.5</v>
      </c>
      <c r="B1950" t="b">
        <v>1</v>
      </c>
    </row>
    <row r="1951" spans="1:2" x14ac:dyDescent="0.25">
      <c r="A1951">
        <v>65.099999999999994</v>
      </c>
      <c r="B1951" t="b">
        <v>1</v>
      </c>
    </row>
    <row r="1952" spans="1:2" x14ac:dyDescent="0.25">
      <c r="A1952">
        <v>64.8</v>
      </c>
      <c r="B1952" t="b">
        <v>1</v>
      </c>
    </row>
    <row r="1953" spans="1:2" x14ac:dyDescent="0.25">
      <c r="A1953">
        <v>64.599999999999994</v>
      </c>
      <c r="B1953" t="b">
        <v>1</v>
      </c>
    </row>
    <row r="1954" spans="1:2" x14ac:dyDescent="0.25">
      <c r="A1954">
        <v>64.400000000000006</v>
      </c>
      <c r="B1954" t="b">
        <v>1</v>
      </c>
    </row>
    <row r="1955" spans="1:2" x14ac:dyDescent="0.25">
      <c r="A1955">
        <v>64.2</v>
      </c>
      <c r="B1955" t="b">
        <v>1</v>
      </c>
    </row>
    <row r="1956" spans="1:2" x14ac:dyDescent="0.25">
      <c r="A1956">
        <v>62.9</v>
      </c>
      <c r="B1956" t="b">
        <v>1</v>
      </c>
    </row>
    <row r="1957" spans="1:2" x14ac:dyDescent="0.25">
      <c r="A1957">
        <v>63.7</v>
      </c>
      <c r="B1957" t="b">
        <v>1</v>
      </c>
    </row>
    <row r="1958" spans="1:2" x14ac:dyDescent="0.25">
      <c r="A1958">
        <v>63.5</v>
      </c>
      <c r="B1958" t="b">
        <v>1</v>
      </c>
    </row>
    <row r="1959" spans="1:2" x14ac:dyDescent="0.25">
      <c r="A1959">
        <v>63.2</v>
      </c>
      <c r="B1959" t="b">
        <v>0</v>
      </c>
    </row>
    <row r="1960" spans="1:2" x14ac:dyDescent="0.25">
      <c r="A1960">
        <v>63</v>
      </c>
      <c r="B1960" t="b">
        <v>0</v>
      </c>
    </row>
    <row r="1961" spans="1:2" x14ac:dyDescent="0.25">
      <c r="A1961">
        <v>62.8</v>
      </c>
      <c r="B1961" t="b">
        <v>0</v>
      </c>
    </row>
    <row r="1962" spans="1:2" x14ac:dyDescent="0.25">
      <c r="A1962">
        <v>0</v>
      </c>
      <c r="B1962" t="b">
        <v>0</v>
      </c>
    </row>
    <row r="1963" spans="1:2" x14ac:dyDescent="0.25">
      <c r="A1963">
        <v>77.8</v>
      </c>
      <c r="B1963" t="b">
        <v>0</v>
      </c>
    </row>
    <row r="1964" spans="1:2" x14ac:dyDescent="0.25">
      <c r="A1964">
        <v>77.599999999999994</v>
      </c>
      <c r="B1964" t="b">
        <v>1</v>
      </c>
    </row>
    <row r="1965" spans="1:2" x14ac:dyDescent="0.25">
      <c r="A1965">
        <v>77.5</v>
      </c>
      <c r="B1965" t="b">
        <v>1</v>
      </c>
    </row>
    <row r="1966" spans="1:2" x14ac:dyDescent="0.25">
      <c r="A1966">
        <v>77.2</v>
      </c>
      <c r="B1966" t="b">
        <v>1</v>
      </c>
    </row>
    <row r="1967" spans="1:2" x14ac:dyDescent="0.25">
      <c r="A1967">
        <v>77.3</v>
      </c>
      <c r="B1967" t="b">
        <v>1</v>
      </c>
    </row>
    <row r="1968" spans="1:2" x14ac:dyDescent="0.25">
      <c r="A1968">
        <v>76.5</v>
      </c>
      <c r="B1968" t="b">
        <v>1</v>
      </c>
    </row>
    <row r="1969" spans="1:2" x14ac:dyDescent="0.25">
      <c r="A1969">
        <v>76.8</v>
      </c>
      <c r="B1969" t="b">
        <v>1</v>
      </c>
    </row>
    <row r="1970" spans="1:2" x14ac:dyDescent="0.25">
      <c r="A1970">
        <v>76.5</v>
      </c>
      <c r="B1970" t="b">
        <v>1</v>
      </c>
    </row>
    <row r="1971" spans="1:2" x14ac:dyDescent="0.25">
      <c r="A1971">
        <v>76.400000000000006</v>
      </c>
      <c r="B1971" t="b">
        <v>1</v>
      </c>
    </row>
    <row r="1972" spans="1:2" x14ac:dyDescent="0.25">
      <c r="A1972">
        <v>76.2</v>
      </c>
      <c r="B1972" t="b">
        <v>1</v>
      </c>
    </row>
    <row r="1973" spans="1:2" x14ac:dyDescent="0.25">
      <c r="A1973">
        <v>75.8</v>
      </c>
      <c r="B1973" t="b">
        <v>1</v>
      </c>
    </row>
    <row r="1974" spans="1:2" x14ac:dyDescent="0.25">
      <c r="A1974">
        <v>75.8</v>
      </c>
      <c r="B1974" t="b">
        <v>1</v>
      </c>
    </row>
    <row r="1975" spans="1:2" x14ac:dyDescent="0.25">
      <c r="A1975">
        <v>75.5</v>
      </c>
      <c r="B1975" t="b">
        <v>1</v>
      </c>
    </row>
    <row r="1976" spans="1:2" x14ac:dyDescent="0.25">
      <c r="A1976">
        <v>75.7</v>
      </c>
      <c r="B1976" t="b">
        <v>1</v>
      </c>
    </row>
    <row r="1977" spans="1:2" x14ac:dyDescent="0.25">
      <c r="A1977">
        <v>75.5</v>
      </c>
      <c r="B1977" t="b">
        <v>1</v>
      </c>
    </row>
    <row r="1978" spans="1:2" x14ac:dyDescent="0.25">
      <c r="A1978">
        <v>75.7</v>
      </c>
      <c r="B1978" t="b">
        <v>0</v>
      </c>
    </row>
    <row r="1979" spans="1:2" x14ac:dyDescent="0.25">
      <c r="A1979">
        <v>62.9</v>
      </c>
      <c r="B1979" t="b">
        <v>0</v>
      </c>
    </row>
    <row r="1980" spans="1:2" x14ac:dyDescent="0.25">
      <c r="A1980">
        <v>62.7</v>
      </c>
      <c r="B1980" t="b">
        <v>1</v>
      </c>
    </row>
    <row r="1981" spans="1:2" x14ac:dyDescent="0.25">
      <c r="A1981">
        <v>62.4</v>
      </c>
      <c r="B1981" t="b">
        <v>1</v>
      </c>
    </row>
    <row r="1982" spans="1:2" x14ac:dyDescent="0.25">
      <c r="A1982">
        <v>62.2</v>
      </c>
      <c r="B1982" t="b">
        <v>1</v>
      </c>
    </row>
    <row r="1983" spans="1:2" x14ac:dyDescent="0.25">
      <c r="A1983">
        <v>62</v>
      </c>
      <c r="B1983" t="b">
        <v>1</v>
      </c>
    </row>
    <row r="1984" spans="1:2" x14ac:dyDescent="0.25">
      <c r="A1984">
        <v>61.8</v>
      </c>
      <c r="B1984" t="b">
        <v>1</v>
      </c>
    </row>
    <row r="1985" spans="1:2" x14ac:dyDescent="0.25">
      <c r="A1985">
        <v>61.6</v>
      </c>
      <c r="B1985" t="b">
        <v>1</v>
      </c>
    </row>
    <row r="1986" spans="1:2" x14ac:dyDescent="0.25">
      <c r="A1986">
        <v>61.4</v>
      </c>
      <c r="B1986" t="b">
        <v>1</v>
      </c>
    </row>
    <row r="1987" spans="1:2" x14ac:dyDescent="0.25">
      <c r="A1987">
        <v>61.1</v>
      </c>
      <c r="B1987" t="b">
        <v>1</v>
      </c>
    </row>
    <row r="1988" spans="1:2" x14ac:dyDescent="0.25">
      <c r="A1988">
        <v>68</v>
      </c>
      <c r="B1988" t="b">
        <v>1</v>
      </c>
    </row>
    <row r="1989" spans="1:2" x14ac:dyDescent="0.25">
      <c r="A1989">
        <v>64</v>
      </c>
      <c r="B1989" t="b">
        <v>1</v>
      </c>
    </row>
    <row r="1990" spans="1:2" x14ac:dyDescent="0.25">
      <c r="A1990">
        <v>59.9</v>
      </c>
      <c r="B1990" t="b">
        <v>1</v>
      </c>
    </row>
    <row r="1991" spans="1:2" x14ac:dyDescent="0.25">
      <c r="A1991">
        <v>59.6</v>
      </c>
      <c r="B1991" t="b">
        <v>1</v>
      </c>
    </row>
    <row r="1992" spans="1:2" x14ac:dyDescent="0.25">
      <c r="A1992">
        <v>59.3</v>
      </c>
      <c r="B1992" t="b">
        <v>1</v>
      </c>
    </row>
    <row r="1993" spans="1:2" x14ac:dyDescent="0.25">
      <c r="A1993">
        <v>59.1</v>
      </c>
      <c r="B1993" t="b">
        <v>1</v>
      </c>
    </row>
    <row r="1994" spans="1:2" x14ac:dyDescent="0.25">
      <c r="A1994">
        <v>58.9</v>
      </c>
      <c r="B1994" t="b">
        <v>1</v>
      </c>
    </row>
    <row r="1995" spans="1:2" x14ac:dyDescent="0.25">
      <c r="A1995">
        <v>74</v>
      </c>
      <c r="B1995" t="b">
        <v>0</v>
      </c>
    </row>
    <row r="1996" spans="1:2" x14ac:dyDescent="0.25">
      <c r="A1996">
        <v>73.900000000000006</v>
      </c>
      <c r="B1996" t="b">
        <v>1</v>
      </c>
    </row>
    <row r="1997" spans="1:2" x14ac:dyDescent="0.25">
      <c r="A1997">
        <v>73.8</v>
      </c>
      <c r="B1997" t="b">
        <v>1</v>
      </c>
    </row>
    <row r="1998" spans="1:2" x14ac:dyDescent="0.25">
      <c r="A1998">
        <v>73.599999999999994</v>
      </c>
      <c r="B1998" t="b">
        <v>1</v>
      </c>
    </row>
    <row r="1999" spans="1:2" x14ac:dyDescent="0.25">
      <c r="A1999">
        <v>73.400000000000006</v>
      </c>
      <c r="B1999" t="b">
        <v>1</v>
      </c>
    </row>
    <row r="2000" spans="1:2" x14ac:dyDescent="0.25">
      <c r="A2000">
        <v>73.2</v>
      </c>
      <c r="B2000" t="b">
        <v>1</v>
      </c>
    </row>
    <row r="2001" spans="1:2" x14ac:dyDescent="0.25">
      <c r="A2001">
        <v>73</v>
      </c>
      <c r="B2001" t="b">
        <v>1</v>
      </c>
    </row>
    <row r="2002" spans="1:2" x14ac:dyDescent="0.25">
      <c r="A2002">
        <v>72.7</v>
      </c>
      <c r="B2002" t="b">
        <v>1</v>
      </c>
    </row>
    <row r="2003" spans="1:2" x14ac:dyDescent="0.25">
      <c r="A2003">
        <v>72.5</v>
      </c>
      <c r="B2003" t="b">
        <v>1</v>
      </c>
    </row>
    <row r="2004" spans="1:2" x14ac:dyDescent="0.25">
      <c r="A2004">
        <v>72.3</v>
      </c>
      <c r="B2004" t="b">
        <v>1</v>
      </c>
    </row>
    <row r="2005" spans="1:2" x14ac:dyDescent="0.25">
      <c r="A2005">
        <v>72.099999999999994</v>
      </c>
      <c r="B2005" t="b">
        <v>1</v>
      </c>
    </row>
    <row r="2006" spans="1:2" x14ac:dyDescent="0.25">
      <c r="A2006">
        <v>71.900000000000006</v>
      </c>
      <c r="B2006" t="b">
        <v>1</v>
      </c>
    </row>
    <row r="2007" spans="1:2" x14ac:dyDescent="0.25">
      <c r="A2007">
        <v>71.7</v>
      </c>
      <c r="B2007" t="b">
        <v>1</v>
      </c>
    </row>
    <row r="2008" spans="1:2" x14ac:dyDescent="0.25">
      <c r="A2008">
        <v>71.5</v>
      </c>
      <c r="B2008" t="b">
        <v>0</v>
      </c>
    </row>
    <row r="2009" spans="1:2" x14ac:dyDescent="0.25">
      <c r="A2009">
        <v>71.2</v>
      </c>
      <c r="B2009" t="b">
        <v>0</v>
      </c>
    </row>
    <row r="2010" spans="1:2" x14ac:dyDescent="0.25">
      <c r="A2010">
        <v>79</v>
      </c>
      <c r="B2010" t="b">
        <v>0</v>
      </c>
    </row>
    <row r="2011" spans="1:2" x14ac:dyDescent="0.25">
      <c r="A2011">
        <v>75.5</v>
      </c>
      <c r="B2011" t="b">
        <v>0</v>
      </c>
    </row>
    <row r="2012" spans="1:2" x14ac:dyDescent="0.25">
      <c r="A2012">
        <v>75.3</v>
      </c>
      <c r="B2012" t="b">
        <v>1</v>
      </c>
    </row>
    <row r="2013" spans="1:2" x14ac:dyDescent="0.25">
      <c r="A2013">
        <v>75.3</v>
      </c>
      <c r="B2013" t="b">
        <v>1</v>
      </c>
    </row>
    <row r="2014" spans="1:2" x14ac:dyDescent="0.25">
      <c r="A2014">
        <v>74.900000000000006</v>
      </c>
      <c r="B2014" t="b">
        <v>1</v>
      </c>
    </row>
    <row r="2015" spans="1:2" x14ac:dyDescent="0.25">
      <c r="A2015">
        <v>74.5</v>
      </c>
      <c r="B2015" t="b">
        <v>1</v>
      </c>
    </row>
    <row r="2016" spans="1:2" x14ac:dyDescent="0.25">
      <c r="A2016">
        <v>73.7</v>
      </c>
      <c r="B2016" t="b">
        <v>1</v>
      </c>
    </row>
    <row r="2017" spans="1:2" x14ac:dyDescent="0.25">
      <c r="A2017">
        <v>73.8</v>
      </c>
      <c r="B2017" t="b">
        <v>1</v>
      </c>
    </row>
    <row r="2018" spans="1:2" x14ac:dyDescent="0.25">
      <c r="A2018">
        <v>73.900000000000006</v>
      </c>
      <c r="B2018" t="b">
        <v>1</v>
      </c>
    </row>
    <row r="2019" spans="1:2" x14ac:dyDescent="0.25">
      <c r="A2019">
        <v>74</v>
      </c>
      <c r="B2019" t="b">
        <v>1</v>
      </c>
    </row>
    <row r="2020" spans="1:2" x14ac:dyDescent="0.25">
      <c r="A2020">
        <v>74.2</v>
      </c>
      <c r="B2020" t="b">
        <v>1</v>
      </c>
    </row>
    <row r="2021" spans="1:2" x14ac:dyDescent="0.25">
      <c r="A2021">
        <v>72.8</v>
      </c>
      <c r="B2021" t="b">
        <v>1</v>
      </c>
    </row>
    <row r="2022" spans="1:2" x14ac:dyDescent="0.25">
      <c r="A2022">
        <v>72.2</v>
      </c>
      <c r="B2022" t="b">
        <v>1</v>
      </c>
    </row>
    <row r="2023" spans="1:2" x14ac:dyDescent="0.25">
      <c r="A2023">
        <v>72.099999999999994</v>
      </c>
      <c r="B2023" t="b">
        <v>1</v>
      </c>
    </row>
    <row r="2024" spans="1:2" x14ac:dyDescent="0.25">
      <c r="A2024">
        <v>72.599999999999994</v>
      </c>
      <c r="B2024" t="b">
        <v>0</v>
      </c>
    </row>
    <row r="2025" spans="1:2" x14ac:dyDescent="0.25">
      <c r="A2025">
        <v>72.400000000000006</v>
      </c>
      <c r="B2025" t="b">
        <v>0</v>
      </c>
    </row>
    <row r="2026" spans="1:2" x14ac:dyDescent="0.25">
      <c r="A2026">
        <v>71.400000000000006</v>
      </c>
      <c r="B2026" t="b">
        <v>0</v>
      </c>
    </row>
    <row r="2027" spans="1:2" x14ac:dyDescent="0.25">
      <c r="A2027">
        <v>68.5</v>
      </c>
      <c r="B2027" t="b">
        <v>0</v>
      </c>
    </row>
    <row r="2028" spans="1:2" x14ac:dyDescent="0.25">
      <c r="A2028">
        <v>68.400000000000006</v>
      </c>
      <c r="B2028" t="b">
        <v>1</v>
      </c>
    </row>
    <row r="2029" spans="1:2" x14ac:dyDescent="0.25">
      <c r="A2029">
        <v>68.099999999999994</v>
      </c>
      <c r="B2029" t="b">
        <v>1</v>
      </c>
    </row>
    <row r="2030" spans="1:2" x14ac:dyDescent="0.25">
      <c r="A2030">
        <v>68.099999999999994</v>
      </c>
      <c r="B2030" t="b">
        <v>1</v>
      </c>
    </row>
    <row r="2031" spans="1:2" x14ac:dyDescent="0.25">
      <c r="A2031">
        <v>68</v>
      </c>
      <c r="B2031" t="b">
        <v>1</v>
      </c>
    </row>
    <row r="2032" spans="1:2" x14ac:dyDescent="0.25">
      <c r="A2032">
        <v>67.900000000000006</v>
      </c>
      <c r="B2032" t="b">
        <v>1</v>
      </c>
    </row>
    <row r="2033" spans="1:2" x14ac:dyDescent="0.25">
      <c r="A2033">
        <v>68</v>
      </c>
      <c r="B2033" t="b">
        <v>1</v>
      </c>
    </row>
    <row r="2034" spans="1:2" x14ac:dyDescent="0.25">
      <c r="A2034">
        <v>67.5</v>
      </c>
      <c r="B2034" t="b">
        <v>1</v>
      </c>
    </row>
    <row r="2035" spans="1:2" x14ac:dyDescent="0.25">
      <c r="A2035">
        <v>67.5</v>
      </c>
      <c r="B2035" t="b">
        <v>1</v>
      </c>
    </row>
    <row r="2036" spans="1:2" x14ac:dyDescent="0.25">
      <c r="A2036">
        <v>67.3</v>
      </c>
      <c r="B2036" t="b">
        <v>1</v>
      </c>
    </row>
    <row r="2037" spans="1:2" x14ac:dyDescent="0.25">
      <c r="A2037">
        <v>67</v>
      </c>
      <c r="B2037" t="b">
        <v>1</v>
      </c>
    </row>
    <row r="2038" spans="1:2" x14ac:dyDescent="0.25">
      <c r="A2038">
        <v>67.3</v>
      </c>
      <c r="B2038" t="b">
        <v>1</v>
      </c>
    </row>
    <row r="2039" spans="1:2" x14ac:dyDescent="0.25">
      <c r="A2039">
        <v>67.2</v>
      </c>
      <c r="B2039" t="b">
        <v>1</v>
      </c>
    </row>
    <row r="2040" spans="1:2" x14ac:dyDescent="0.25">
      <c r="A2040">
        <v>66.8</v>
      </c>
      <c r="B2040" t="b">
        <v>1</v>
      </c>
    </row>
    <row r="2041" spans="1:2" x14ac:dyDescent="0.25">
      <c r="A2041">
        <v>66.8</v>
      </c>
      <c r="B2041" t="b">
        <v>1</v>
      </c>
    </row>
    <row r="2042" spans="1:2" x14ac:dyDescent="0.25">
      <c r="A2042">
        <v>66.8</v>
      </c>
      <c r="B2042" t="b">
        <v>1</v>
      </c>
    </row>
    <row r="2043" spans="1:2" x14ac:dyDescent="0.25">
      <c r="A2043">
        <v>77.5</v>
      </c>
      <c r="B2043" t="b">
        <v>0</v>
      </c>
    </row>
    <row r="2044" spans="1:2" x14ac:dyDescent="0.25">
      <c r="A2044">
        <v>77.3</v>
      </c>
      <c r="B2044" t="b">
        <v>1</v>
      </c>
    </row>
    <row r="2045" spans="1:2" x14ac:dyDescent="0.25">
      <c r="A2045">
        <v>77.099999999999994</v>
      </c>
      <c r="B2045" t="b">
        <v>1</v>
      </c>
    </row>
    <row r="2046" spans="1:2" x14ac:dyDescent="0.25">
      <c r="A2046">
        <v>76.8</v>
      </c>
      <c r="B2046" t="b">
        <v>1</v>
      </c>
    </row>
    <row r="2047" spans="1:2" x14ac:dyDescent="0.25">
      <c r="A2047">
        <v>76.7</v>
      </c>
      <c r="B2047" t="b">
        <v>1</v>
      </c>
    </row>
    <row r="2048" spans="1:2" x14ac:dyDescent="0.25">
      <c r="A2048">
        <v>76.3</v>
      </c>
      <c r="B2048" t="b">
        <v>1</v>
      </c>
    </row>
    <row r="2049" spans="1:2" x14ac:dyDescent="0.25">
      <c r="A2049">
        <v>75.7</v>
      </c>
      <c r="B2049" t="b">
        <v>1</v>
      </c>
    </row>
    <row r="2050" spans="1:2" x14ac:dyDescent="0.25">
      <c r="A2050">
        <v>75.5</v>
      </c>
      <c r="B2050" t="b">
        <v>1</v>
      </c>
    </row>
    <row r="2051" spans="1:2" x14ac:dyDescent="0.25">
      <c r="A2051">
        <v>75.3</v>
      </c>
      <c r="B2051" t="b">
        <v>1</v>
      </c>
    </row>
    <row r="2052" spans="1:2" x14ac:dyDescent="0.25">
      <c r="A2052">
        <v>75.2</v>
      </c>
      <c r="B2052" t="b">
        <v>1</v>
      </c>
    </row>
    <row r="2053" spans="1:2" x14ac:dyDescent="0.25">
      <c r="A2053">
        <v>75</v>
      </c>
      <c r="B2053" t="b">
        <v>1</v>
      </c>
    </row>
    <row r="2054" spans="1:2" x14ac:dyDescent="0.25">
      <c r="A2054">
        <v>74.900000000000006</v>
      </c>
      <c r="B2054" t="b">
        <v>1</v>
      </c>
    </row>
    <row r="2055" spans="1:2" x14ac:dyDescent="0.25">
      <c r="A2055">
        <v>74.7</v>
      </c>
      <c r="B2055" t="b">
        <v>1</v>
      </c>
    </row>
    <row r="2056" spans="1:2" x14ac:dyDescent="0.25">
      <c r="A2056">
        <v>74.5</v>
      </c>
      <c r="B2056" t="b">
        <v>1</v>
      </c>
    </row>
    <row r="2057" spans="1:2" x14ac:dyDescent="0.25">
      <c r="A2057">
        <v>74.2</v>
      </c>
      <c r="B2057" t="b">
        <v>1</v>
      </c>
    </row>
    <row r="2058" spans="1:2" x14ac:dyDescent="0.25">
      <c r="A2058">
        <v>73.7</v>
      </c>
      <c r="B2058" t="b">
        <v>1</v>
      </c>
    </row>
    <row r="2059" spans="1:2" x14ac:dyDescent="0.25">
      <c r="A2059">
        <v>81.099999999999994</v>
      </c>
      <c r="B2059" t="b">
        <v>0</v>
      </c>
    </row>
    <row r="2060" spans="1:2" x14ac:dyDescent="0.25">
      <c r="A2060">
        <v>89</v>
      </c>
      <c r="B2060" t="b">
        <v>1</v>
      </c>
    </row>
    <row r="2061" spans="1:2" x14ac:dyDescent="0.25">
      <c r="A2061">
        <v>86</v>
      </c>
      <c r="B2061" t="b">
        <v>1</v>
      </c>
    </row>
    <row r="2062" spans="1:2" x14ac:dyDescent="0.25">
      <c r="A2062">
        <v>83</v>
      </c>
      <c r="B2062" t="b">
        <v>1</v>
      </c>
    </row>
    <row r="2063" spans="1:2" x14ac:dyDescent="0.25">
      <c r="A2063">
        <v>82</v>
      </c>
      <c r="B2063" t="b">
        <v>1</v>
      </c>
    </row>
    <row r="2064" spans="1:2" x14ac:dyDescent="0.25">
      <c r="A2064">
        <v>79.599999999999994</v>
      </c>
      <c r="B2064" t="b">
        <v>1</v>
      </c>
    </row>
    <row r="2065" spans="1:2" x14ac:dyDescent="0.25">
      <c r="A2065">
        <v>79.3</v>
      </c>
      <c r="B2065" t="b">
        <v>1</v>
      </c>
    </row>
    <row r="2066" spans="1:2" x14ac:dyDescent="0.25">
      <c r="A2066">
        <v>79</v>
      </c>
      <c r="B2066" t="b">
        <v>1</v>
      </c>
    </row>
    <row r="2067" spans="1:2" x14ac:dyDescent="0.25">
      <c r="A2067">
        <v>78.7</v>
      </c>
      <c r="B2067" t="b">
        <v>1</v>
      </c>
    </row>
    <row r="2068" spans="1:2" x14ac:dyDescent="0.25">
      <c r="A2068">
        <v>78.5</v>
      </c>
      <c r="B2068" t="b">
        <v>1</v>
      </c>
    </row>
    <row r="2069" spans="1:2" x14ac:dyDescent="0.25">
      <c r="A2069">
        <v>77.7</v>
      </c>
      <c r="B2069" t="b">
        <v>1</v>
      </c>
    </row>
    <row r="2070" spans="1:2" x14ac:dyDescent="0.25">
      <c r="A2070">
        <v>78</v>
      </c>
      <c r="B2070" t="b">
        <v>1</v>
      </c>
    </row>
    <row r="2071" spans="1:2" x14ac:dyDescent="0.25">
      <c r="A2071">
        <v>77.3</v>
      </c>
      <c r="B2071" t="b">
        <v>1</v>
      </c>
    </row>
    <row r="2072" spans="1:2" x14ac:dyDescent="0.25">
      <c r="A2072">
        <v>77.2</v>
      </c>
      <c r="B2072" t="b">
        <v>1</v>
      </c>
    </row>
    <row r="2073" spans="1:2" x14ac:dyDescent="0.25">
      <c r="A2073">
        <v>76.900000000000006</v>
      </c>
      <c r="B2073" t="b">
        <v>1</v>
      </c>
    </row>
    <row r="2074" spans="1:2" x14ac:dyDescent="0.25">
      <c r="A2074">
        <v>76.599999999999994</v>
      </c>
      <c r="B2074" t="b">
        <v>1</v>
      </c>
    </row>
    <row r="2075" spans="1:2" x14ac:dyDescent="0.25">
      <c r="A2075">
        <v>78.2</v>
      </c>
      <c r="B2075" t="b">
        <v>0</v>
      </c>
    </row>
    <row r="2076" spans="1:2" x14ac:dyDescent="0.25">
      <c r="A2076">
        <v>78.099999999999994</v>
      </c>
      <c r="B2076" t="b">
        <v>0</v>
      </c>
    </row>
    <row r="2077" spans="1:2" x14ac:dyDescent="0.25">
      <c r="A2077">
        <v>77.900000000000006</v>
      </c>
      <c r="B2077" t="b">
        <v>0</v>
      </c>
    </row>
    <row r="2078" spans="1:2" x14ac:dyDescent="0.25">
      <c r="A2078">
        <v>77.8</v>
      </c>
      <c r="B2078" t="b">
        <v>0</v>
      </c>
    </row>
    <row r="2079" spans="1:2" x14ac:dyDescent="0.25">
      <c r="A2079">
        <v>77.5</v>
      </c>
      <c r="B2079" t="b">
        <v>0</v>
      </c>
    </row>
    <row r="2080" spans="1:2" x14ac:dyDescent="0.25">
      <c r="A2080">
        <v>77.3</v>
      </c>
      <c r="B2080" t="b">
        <v>0</v>
      </c>
    </row>
    <row r="2081" spans="1:2" x14ac:dyDescent="0.25">
      <c r="A2081">
        <v>77</v>
      </c>
      <c r="B2081" t="b">
        <v>0</v>
      </c>
    </row>
    <row r="2082" spans="1:2" x14ac:dyDescent="0.25">
      <c r="A2082">
        <v>76.8</v>
      </c>
      <c r="B2082" t="b">
        <v>0</v>
      </c>
    </row>
    <row r="2083" spans="1:2" x14ac:dyDescent="0.25">
      <c r="A2083">
        <v>76.7</v>
      </c>
      <c r="B2083" t="b">
        <v>0</v>
      </c>
    </row>
    <row r="2084" spans="1:2" x14ac:dyDescent="0.25">
      <c r="A2084">
        <v>76.599999999999994</v>
      </c>
      <c r="B2084" t="b">
        <v>0</v>
      </c>
    </row>
    <row r="2085" spans="1:2" x14ac:dyDescent="0.25">
      <c r="A2085">
        <v>76.599999999999994</v>
      </c>
      <c r="B2085" t="b">
        <v>0</v>
      </c>
    </row>
    <row r="2086" spans="1:2" x14ac:dyDescent="0.25">
      <c r="A2086">
        <v>76.599999999999994</v>
      </c>
      <c r="B2086" t="b">
        <v>0</v>
      </c>
    </row>
    <row r="2087" spans="1:2" x14ac:dyDescent="0.25">
      <c r="A2087">
        <v>76.5</v>
      </c>
      <c r="B2087" t="b">
        <v>0</v>
      </c>
    </row>
    <row r="2088" spans="1:2" x14ac:dyDescent="0.25">
      <c r="A2088">
        <v>76.400000000000006</v>
      </c>
      <c r="B2088" t="b">
        <v>0</v>
      </c>
    </row>
    <row r="2089" spans="1:2" x14ac:dyDescent="0.25">
      <c r="A2089">
        <v>76.3</v>
      </c>
      <c r="B2089" t="b">
        <v>0</v>
      </c>
    </row>
    <row r="2090" spans="1:2" x14ac:dyDescent="0.25">
      <c r="A2090">
        <v>76.2</v>
      </c>
      <c r="B2090" t="b">
        <v>0</v>
      </c>
    </row>
    <row r="2091" spans="1:2" x14ac:dyDescent="0.25">
      <c r="A2091">
        <v>82.3</v>
      </c>
      <c r="B2091" t="b">
        <v>0</v>
      </c>
    </row>
    <row r="2092" spans="1:2" x14ac:dyDescent="0.25">
      <c r="A2092">
        <v>82</v>
      </c>
      <c r="B2092" t="b">
        <v>0</v>
      </c>
    </row>
    <row r="2093" spans="1:2" x14ac:dyDescent="0.25">
      <c r="A2093">
        <v>81.7</v>
      </c>
      <c r="B2093" t="b">
        <v>0</v>
      </c>
    </row>
    <row r="2094" spans="1:2" x14ac:dyDescent="0.25">
      <c r="A2094">
        <v>81.2</v>
      </c>
      <c r="B2094" t="b">
        <v>0</v>
      </c>
    </row>
    <row r="2095" spans="1:2" x14ac:dyDescent="0.25">
      <c r="A2095">
        <v>81.099999999999994</v>
      </c>
      <c r="B2095" t="b">
        <v>0</v>
      </c>
    </row>
    <row r="2096" spans="1:2" x14ac:dyDescent="0.25">
      <c r="A2096">
        <v>87</v>
      </c>
      <c r="B2096" t="b">
        <v>0</v>
      </c>
    </row>
    <row r="2097" spans="1:2" x14ac:dyDescent="0.25">
      <c r="A2097">
        <v>86</v>
      </c>
      <c r="B2097" t="b">
        <v>0</v>
      </c>
    </row>
    <row r="2098" spans="1:2" x14ac:dyDescent="0.25">
      <c r="A2098">
        <v>83</v>
      </c>
      <c r="B2098" t="b">
        <v>0</v>
      </c>
    </row>
    <row r="2099" spans="1:2" x14ac:dyDescent="0.25">
      <c r="A2099">
        <v>79.8</v>
      </c>
      <c r="B2099" t="b">
        <v>0</v>
      </c>
    </row>
    <row r="2100" spans="1:2" x14ac:dyDescent="0.25">
      <c r="A2100">
        <v>79.400000000000006</v>
      </c>
      <c r="B2100" t="b">
        <v>0</v>
      </c>
    </row>
    <row r="2101" spans="1:2" x14ac:dyDescent="0.25">
      <c r="A2101">
        <v>78.7</v>
      </c>
      <c r="B2101" t="b">
        <v>0</v>
      </c>
    </row>
    <row r="2102" spans="1:2" x14ac:dyDescent="0.25">
      <c r="A2102">
        <v>78.2</v>
      </c>
      <c r="B2102" t="b">
        <v>0</v>
      </c>
    </row>
    <row r="2103" spans="1:2" x14ac:dyDescent="0.25">
      <c r="A2103">
        <v>77.599999999999994</v>
      </c>
      <c r="B2103" t="b">
        <v>0</v>
      </c>
    </row>
    <row r="2104" spans="1:2" x14ac:dyDescent="0.25">
      <c r="A2104">
        <v>77.099999999999994</v>
      </c>
      <c r="B2104" t="b">
        <v>0</v>
      </c>
    </row>
    <row r="2105" spans="1:2" x14ac:dyDescent="0.25">
      <c r="A2105">
        <v>76.7</v>
      </c>
      <c r="B2105" t="b">
        <v>0</v>
      </c>
    </row>
    <row r="2106" spans="1:2" x14ac:dyDescent="0.25">
      <c r="A2106">
        <v>76</v>
      </c>
      <c r="B2106" t="b">
        <v>0</v>
      </c>
    </row>
    <row r="2107" spans="1:2" x14ac:dyDescent="0.25">
      <c r="A2107">
        <v>72.099999999999994</v>
      </c>
      <c r="B2107" t="b">
        <v>0</v>
      </c>
    </row>
    <row r="2108" spans="1:2" x14ac:dyDescent="0.25">
      <c r="A2108">
        <v>71.8</v>
      </c>
      <c r="B2108" t="b">
        <v>0</v>
      </c>
    </row>
    <row r="2109" spans="1:2" x14ac:dyDescent="0.25">
      <c r="A2109">
        <v>71.7</v>
      </c>
      <c r="B2109" t="b">
        <v>0</v>
      </c>
    </row>
    <row r="2110" spans="1:2" x14ac:dyDescent="0.25">
      <c r="A2110">
        <v>79</v>
      </c>
      <c r="B2110" t="b">
        <v>0</v>
      </c>
    </row>
    <row r="2111" spans="1:2" x14ac:dyDescent="0.25">
      <c r="A2111">
        <v>77</v>
      </c>
      <c r="B2111" t="b">
        <v>0</v>
      </c>
    </row>
    <row r="2112" spans="1:2" x14ac:dyDescent="0.25">
      <c r="A2112">
        <v>68.8</v>
      </c>
      <c r="B2112" t="b">
        <v>0</v>
      </c>
    </row>
    <row r="2113" spans="1:2" x14ac:dyDescent="0.25">
      <c r="A2113">
        <v>69</v>
      </c>
      <c r="B2113" t="b">
        <v>0</v>
      </c>
    </row>
    <row r="2114" spans="1:2" x14ac:dyDescent="0.25">
      <c r="A2114">
        <v>68.900000000000006</v>
      </c>
      <c r="B2114" t="b">
        <v>0</v>
      </c>
    </row>
    <row r="2115" spans="1:2" x14ac:dyDescent="0.25">
      <c r="A2115">
        <v>68.3</v>
      </c>
      <c r="B2115" t="b">
        <v>0</v>
      </c>
    </row>
    <row r="2116" spans="1:2" x14ac:dyDescent="0.25">
      <c r="A2116">
        <v>68</v>
      </c>
      <c r="B2116" t="b">
        <v>0</v>
      </c>
    </row>
    <row r="2117" spans="1:2" x14ac:dyDescent="0.25">
      <c r="A2117">
        <v>67.3</v>
      </c>
      <c r="B2117" t="b">
        <v>0</v>
      </c>
    </row>
    <row r="2118" spans="1:2" x14ac:dyDescent="0.25">
      <c r="A2118">
        <v>68</v>
      </c>
      <c r="B2118" t="b">
        <v>0</v>
      </c>
    </row>
    <row r="2119" spans="1:2" x14ac:dyDescent="0.25">
      <c r="A2119">
        <v>67.599999999999994</v>
      </c>
      <c r="B2119" t="b">
        <v>0</v>
      </c>
    </row>
    <row r="2120" spans="1:2" x14ac:dyDescent="0.25">
      <c r="A2120">
        <v>67.5</v>
      </c>
      <c r="B2120" t="b">
        <v>0</v>
      </c>
    </row>
    <row r="2121" spans="1:2" x14ac:dyDescent="0.25">
      <c r="A2121">
        <v>67.599999999999994</v>
      </c>
      <c r="B2121" t="b">
        <v>0</v>
      </c>
    </row>
    <row r="2122" spans="1:2" x14ac:dyDescent="0.25">
      <c r="A2122">
        <v>67.099999999999994</v>
      </c>
      <c r="B2122" t="b">
        <v>0</v>
      </c>
    </row>
    <row r="2123" spans="1:2" x14ac:dyDescent="0.25">
      <c r="A2123">
        <v>75</v>
      </c>
      <c r="B2123" t="b">
        <v>0</v>
      </c>
    </row>
    <row r="2124" spans="1:2" x14ac:dyDescent="0.25">
      <c r="A2124">
        <v>74.8</v>
      </c>
      <c r="B2124" t="b">
        <v>1</v>
      </c>
    </row>
    <row r="2125" spans="1:2" x14ac:dyDescent="0.25">
      <c r="A2125">
        <v>74.599999999999994</v>
      </c>
      <c r="B2125" t="b">
        <v>1</v>
      </c>
    </row>
    <row r="2126" spans="1:2" x14ac:dyDescent="0.25">
      <c r="A2126">
        <v>74.400000000000006</v>
      </c>
      <c r="B2126" t="b">
        <v>1</v>
      </c>
    </row>
    <row r="2127" spans="1:2" x14ac:dyDescent="0.25">
      <c r="A2127">
        <v>74.3</v>
      </c>
      <c r="B2127" t="b">
        <v>1</v>
      </c>
    </row>
    <row r="2128" spans="1:2" x14ac:dyDescent="0.25">
      <c r="A2128">
        <v>73.400000000000006</v>
      </c>
      <c r="B2128" t="b">
        <v>1</v>
      </c>
    </row>
    <row r="2129" spans="1:2" x14ac:dyDescent="0.25">
      <c r="A2129">
        <v>73.099999999999994</v>
      </c>
      <c r="B2129" t="b">
        <v>1</v>
      </c>
    </row>
    <row r="2130" spans="1:2" x14ac:dyDescent="0.25">
      <c r="A2130">
        <v>73.099999999999994</v>
      </c>
      <c r="B2130" t="b">
        <v>1</v>
      </c>
    </row>
    <row r="2131" spans="1:2" x14ac:dyDescent="0.25">
      <c r="A2131">
        <v>72.900000000000006</v>
      </c>
      <c r="B2131" t="b">
        <v>1</v>
      </c>
    </row>
    <row r="2132" spans="1:2" x14ac:dyDescent="0.25">
      <c r="A2132">
        <v>72.5</v>
      </c>
      <c r="B2132" t="b">
        <v>1</v>
      </c>
    </row>
    <row r="2133" spans="1:2" x14ac:dyDescent="0.25">
      <c r="A2133">
        <v>71.900000000000006</v>
      </c>
      <c r="B2133" t="b">
        <v>1</v>
      </c>
    </row>
    <row r="2134" spans="1:2" x14ac:dyDescent="0.25">
      <c r="A2134">
        <v>71.7</v>
      </c>
      <c r="B2134" t="b">
        <v>1</v>
      </c>
    </row>
    <row r="2135" spans="1:2" x14ac:dyDescent="0.25">
      <c r="A2135">
        <v>71.099999999999994</v>
      </c>
      <c r="B2135" t="b">
        <v>1</v>
      </c>
    </row>
    <row r="2136" spans="1:2" x14ac:dyDescent="0.25">
      <c r="A2136">
        <v>77</v>
      </c>
      <c r="B2136" t="b">
        <v>1</v>
      </c>
    </row>
    <row r="2137" spans="1:2" x14ac:dyDescent="0.25">
      <c r="A2137">
        <v>78</v>
      </c>
      <c r="B2137" t="b">
        <v>1</v>
      </c>
    </row>
    <row r="2138" spans="1:2" x14ac:dyDescent="0.25">
      <c r="A2138">
        <v>77</v>
      </c>
      <c r="B2138" t="b">
        <v>1</v>
      </c>
    </row>
    <row r="2139" spans="1:2" x14ac:dyDescent="0.25">
      <c r="A2139">
        <v>75</v>
      </c>
      <c r="B2139" t="b">
        <v>0</v>
      </c>
    </row>
    <row r="2140" spans="1:2" x14ac:dyDescent="0.25">
      <c r="A2140">
        <v>73</v>
      </c>
      <c r="B2140" t="b">
        <v>1</v>
      </c>
    </row>
    <row r="2141" spans="1:2" x14ac:dyDescent="0.25">
      <c r="A2141">
        <v>70</v>
      </c>
      <c r="B2141" t="b">
        <v>1</v>
      </c>
    </row>
    <row r="2142" spans="1:2" x14ac:dyDescent="0.25">
      <c r="A2142">
        <v>69.599999999999994</v>
      </c>
      <c r="B2142" t="b">
        <v>1</v>
      </c>
    </row>
    <row r="2143" spans="1:2" x14ac:dyDescent="0.25">
      <c r="A2143">
        <v>69.400000000000006</v>
      </c>
      <c r="B2143" t="b">
        <v>1</v>
      </c>
    </row>
    <row r="2144" spans="1:2" x14ac:dyDescent="0.25">
      <c r="A2144">
        <v>68.400000000000006</v>
      </c>
      <c r="B2144" t="b">
        <v>1</v>
      </c>
    </row>
    <row r="2145" spans="1:2" x14ac:dyDescent="0.25">
      <c r="A2145">
        <v>68.2</v>
      </c>
      <c r="B2145" t="b">
        <v>1</v>
      </c>
    </row>
    <row r="2146" spans="1:2" x14ac:dyDescent="0.25">
      <c r="A2146">
        <v>67.5</v>
      </c>
      <c r="B2146" t="b">
        <v>1</v>
      </c>
    </row>
    <row r="2147" spans="1:2" x14ac:dyDescent="0.25">
      <c r="A2147">
        <v>67.3</v>
      </c>
      <c r="B2147" t="b">
        <v>1</v>
      </c>
    </row>
    <row r="2148" spans="1:2" x14ac:dyDescent="0.25">
      <c r="A2148">
        <v>66.400000000000006</v>
      </c>
      <c r="B2148" t="b">
        <v>1</v>
      </c>
    </row>
    <row r="2149" spans="1:2" x14ac:dyDescent="0.25">
      <c r="A2149">
        <v>65</v>
      </c>
      <c r="B2149" t="b">
        <v>1</v>
      </c>
    </row>
    <row r="2150" spans="1:2" x14ac:dyDescent="0.25">
      <c r="A2150">
        <v>64.900000000000006</v>
      </c>
      <c r="B2150" t="b">
        <v>1</v>
      </c>
    </row>
    <row r="2151" spans="1:2" x14ac:dyDescent="0.25">
      <c r="A2151">
        <v>64.599999999999994</v>
      </c>
      <c r="B2151" t="b">
        <v>1</v>
      </c>
    </row>
    <row r="2152" spans="1:2" x14ac:dyDescent="0.25">
      <c r="A2152">
        <v>64.8</v>
      </c>
      <c r="B2152" t="b">
        <v>1</v>
      </c>
    </row>
    <row r="2153" spans="1:2" x14ac:dyDescent="0.25">
      <c r="A2153">
        <v>65.099999999999994</v>
      </c>
      <c r="B2153" t="b">
        <v>1</v>
      </c>
    </row>
    <row r="2154" spans="1:2" x14ac:dyDescent="0.25">
      <c r="A2154">
        <v>65</v>
      </c>
      <c r="B2154" t="b">
        <v>0</v>
      </c>
    </row>
    <row r="2155" spans="1:2" x14ac:dyDescent="0.25">
      <c r="A2155">
        <v>66.099999999999994</v>
      </c>
      <c r="B2155" t="b">
        <v>0</v>
      </c>
    </row>
    <row r="2156" spans="1:2" x14ac:dyDescent="0.25">
      <c r="A2156">
        <v>65.7</v>
      </c>
      <c r="B2156" t="b">
        <v>1</v>
      </c>
    </row>
    <row r="2157" spans="1:2" x14ac:dyDescent="0.25">
      <c r="A2157">
        <v>65.2</v>
      </c>
      <c r="B2157" t="b">
        <v>1</v>
      </c>
    </row>
    <row r="2158" spans="1:2" x14ac:dyDescent="0.25">
      <c r="A2158">
        <v>64.599999999999994</v>
      </c>
      <c r="B2158" t="b">
        <v>1</v>
      </c>
    </row>
    <row r="2159" spans="1:2" x14ac:dyDescent="0.25">
      <c r="A2159">
        <v>63.8</v>
      </c>
      <c r="B2159" t="b">
        <v>1</v>
      </c>
    </row>
    <row r="2160" spans="1:2" x14ac:dyDescent="0.25">
      <c r="A2160">
        <v>62.8</v>
      </c>
      <c r="B2160" t="b">
        <v>1</v>
      </c>
    </row>
    <row r="2161" spans="1:2" x14ac:dyDescent="0.25">
      <c r="A2161">
        <v>61</v>
      </c>
      <c r="B2161" t="b">
        <v>1</v>
      </c>
    </row>
    <row r="2162" spans="1:2" x14ac:dyDescent="0.25">
      <c r="A2162">
        <v>68</v>
      </c>
      <c r="B2162" t="b">
        <v>1</v>
      </c>
    </row>
    <row r="2163" spans="1:2" x14ac:dyDescent="0.25">
      <c r="A2163">
        <v>59.6</v>
      </c>
      <c r="B2163" t="b">
        <v>1</v>
      </c>
    </row>
    <row r="2164" spans="1:2" x14ac:dyDescent="0.25">
      <c r="A2164">
        <v>57.6</v>
      </c>
      <c r="B2164" t="b">
        <v>1</v>
      </c>
    </row>
    <row r="2165" spans="1:2" x14ac:dyDescent="0.25">
      <c r="A2165">
        <v>55.3</v>
      </c>
      <c r="B2165" t="b">
        <v>1</v>
      </c>
    </row>
    <row r="2166" spans="1:2" x14ac:dyDescent="0.25">
      <c r="A2166">
        <v>53.4</v>
      </c>
      <c r="B2166" t="b">
        <v>1</v>
      </c>
    </row>
    <row r="2167" spans="1:2" x14ac:dyDescent="0.25">
      <c r="A2167">
        <v>52</v>
      </c>
      <c r="B2167" t="b">
        <v>1</v>
      </c>
    </row>
    <row r="2168" spans="1:2" x14ac:dyDescent="0.25">
      <c r="A2168">
        <v>57</v>
      </c>
      <c r="B2168" t="b">
        <v>1</v>
      </c>
    </row>
    <row r="2169" spans="1:2" x14ac:dyDescent="0.25">
      <c r="A2169">
        <v>48.6</v>
      </c>
      <c r="B2169" t="b">
        <v>0</v>
      </c>
    </row>
    <row r="2170" spans="1:2" x14ac:dyDescent="0.25">
      <c r="A2170">
        <v>48.3</v>
      </c>
      <c r="B2170" t="b">
        <v>0</v>
      </c>
    </row>
    <row r="2171" spans="1:2" x14ac:dyDescent="0.25">
      <c r="A2171">
        <v>0</v>
      </c>
      <c r="B2171" t="b">
        <v>0</v>
      </c>
    </row>
    <row r="2172" spans="1:2" x14ac:dyDescent="0.25">
      <c r="A2172">
        <v>75.2</v>
      </c>
      <c r="B2172" t="b">
        <v>0</v>
      </c>
    </row>
    <row r="2173" spans="1:2" x14ac:dyDescent="0.25">
      <c r="A2173">
        <v>75</v>
      </c>
      <c r="B2173" t="b">
        <v>0</v>
      </c>
    </row>
    <row r="2174" spans="1:2" x14ac:dyDescent="0.25">
      <c r="A2174">
        <v>74.8</v>
      </c>
      <c r="B2174" t="b">
        <v>0</v>
      </c>
    </row>
    <row r="2175" spans="1:2" x14ac:dyDescent="0.25">
      <c r="A2175">
        <v>74.7</v>
      </c>
      <c r="B2175" t="b">
        <v>0</v>
      </c>
    </row>
    <row r="2176" spans="1:2" x14ac:dyDescent="0.25">
      <c r="A2176">
        <v>74.599999999999994</v>
      </c>
      <c r="B2176" t="b">
        <v>0</v>
      </c>
    </row>
    <row r="2177" spans="1:2" x14ac:dyDescent="0.25">
      <c r="A2177">
        <v>74.2</v>
      </c>
      <c r="B2177" t="b">
        <v>0</v>
      </c>
    </row>
    <row r="2178" spans="1:2" x14ac:dyDescent="0.25">
      <c r="A2178">
        <v>74.3</v>
      </c>
      <c r="B2178" t="b">
        <v>0</v>
      </c>
    </row>
    <row r="2179" spans="1:2" x14ac:dyDescent="0.25">
      <c r="A2179">
        <v>74.099999999999994</v>
      </c>
      <c r="B2179" t="b">
        <v>0</v>
      </c>
    </row>
    <row r="2180" spans="1:2" x14ac:dyDescent="0.25">
      <c r="A2180">
        <v>73.900000000000006</v>
      </c>
      <c r="B2180" t="b">
        <v>0</v>
      </c>
    </row>
    <row r="2181" spans="1:2" x14ac:dyDescent="0.25">
      <c r="A2181">
        <v>73.5</v>
      </c>
      <c r="B2181" t="b">
        <v>0</v>
      </c>
    </row>
    <row r="2182" spans="1:2" x14ac:dyDescent="0.25">
      <c r="A2182">
        <v>73.099999999999994</v>
      </c>
      <c r="B2182" t="b">
        <v>0</v>
      </c>
    </row>
    <row r="2183" spans="1:2" x14ac:dyDescent="0.25">
      <c r="A2183">
        <v>72.599999999999994</v>
      </c>
      <c r="B2183" t="b">
        <v>0</v>
      </c>
    </row>
    <row r="2184" spans="1:2" x14ac:dyDescent="0.25">
      <c r="A2184">
        <v>72.2</v>
      </c>
      <c r="B2184" t="b">
        <v>0</v>
      </c>
    </row>
    <row r="2185" spans="1:2" x14ac:dyDescent="0.25">
      <c r="A2185">
        <v>72</v>
      </c>
      <c r="B2185" t="b">
        <v>0</v>
      </c>
    </row>
    <row r="2186" spans="1:2" x14ac:dyDescent="0.25">
      <c r="A2186">
        <v>71.8</v>
      </c>
      <c r="B2186" t="b">
        <v>0</v>
      </c>
    </row>
    <row r="2187" spans="1:2" x14ac:dyDescent="0.25">
      <c r="A2187">
        <v>71.599999999999994</v>
      </c>
      <c r="B2187" t="b">
        <v>0</v>
      </c>
    </row>
    <row r="2188" spans="1:2" x14ac:dyDescent="0.25">
      <c r="A2188">
        <v>73.2</v>
      </c>
      <c r="B2188" t="b">
        <v>0</v>
      </c>
    </row>
    <row r="2189" spans="1:2" x14ac:dyDescent="0.25">
      <c r="A2189">
        <v>73.099999999999994</v>
      </c>
      <c r="B2189" t="b">
        <v>0</v>
      </c>
    </row>
    <row r="2190" spans="1:2" x14ac:dyDescent="0.25">
      <c r="A2190">
        <v>72.7</v>
      </c>
      <c r="B2190" t="b">
        <v>0</v>
      </c>
    </row>
    <row r="2191" spans="1:2" x14ac:dyDescent="0.25">
      <c r="A2191">
        <v>72.8</v>
      </c>
      <c r="B2191" t="b">
        <v>0</v>
      </c>
    </row>
    <row r="2192" spans="1:2" x14ac:dyDescent="0.25">
      <c r="A2192">
        <v>72.7</v>
      </c>
      <c r="B2192" t="b">
        <v>0</v>
      </c>
    </row>
    <row r="2193" spans="1:2" x14ac:dyDescent="0.25">
      <c r="A2193">
        <v>72.5</v>
      </c>
      <c r="B2193" t="b">
        <v>0</v>
      </c>
    </row>
    <row r="2194" spans="1:2" x14ac:dyDescent="0.25">
      <c r="A2194">
        <v>72.3</v>
      </c>
      <c r="B2194" t="b">
        <v>0</v>
      </c>
    </row>
    <row r="2195" spans="1:2" x14ac:dyDescent="0.25">
      <c r="A2195">
        <v>72.099999999999994</v>
      </c>
      <c r="B2195" t="b">
        <v>0</v>
      </c>
    </row>
    <row r="2196" spans="1:2" x14ac:dyDescent="0.25">
      <c r="A2196">
        <v>71.900000000000006</v>
      </c>
      <c r="B2196" t="b">
        <v>0</v>
      </c>
    </row>
    <row r="2197" spans="1:2" x14ac:dyDescent="0.25">
      <c r="A2197">
        <v>71.7</v>
      </c>
      <c r="B2197" t="b">
        <v>0</v>
      </c>
    </row>
    <row r="2198" spans="1:2" x14ac:dyDescent="0.25">
      <c r="A2198">
        <v>71.400000000000006</v>
      </c>
      <c r="B2198" t="b">
        <v>0</v>
      </c>
    </row>
    <row r="2199" spans="1:2" x14ac:dyDescent="0.25">
      <c r="A2199">
        <v>71.2</v>
      </c>
      <c r="B2199" t="b">
        <v>0</v>
      </c>
    </row>
    <row r="2200" spans="1:2" x14ac:dyDescent="0.25">
      <c r="A2200">
        <v>71</v>
      </c>
      <c r="B2200" t="b">
        <v>0</v>
      </c>
    </row>
    <row r="2201" spans="1:2" x14ac:dyDescent="0.25">
      <c r="A2201">
        <v>79</v>
      </c>
      <c r="B2201" t="b">
        <v>0</v>
      </c>
    </row>
    <row r="2202" spans="1:2" x14ac:dyDescent="0.25">
      <c r="A2202">
        <v>79</v>
      </c>
      <c r="B2202" t="b">
        <v>0</v>
      </c>
    </row>
    <row r="2203" spans="1:2" x14ac:dyDescent="0.25">
      <c r="A2203">
        <v>79</v>
      </c>
      <c r="B2203" t="b">
        <v>0</v>
      </c>
    </row>
    <row r="2204" spans="1:2" x14ac:dyDescent="0.25">
      <c r="A2204">
        <v>74</v>
      </c>
      <c r="B2204" t="b">
        <v>0</v>
      </c>
    </row>
    <row r="2205" spans="1:2" x14ac:dyDescent="0.25">
      <c r="A2205">
        <v>73.8</v>
      </c>
      <c r="B2205" t="b">
        <v>1</v>
      </c>
    </row>
    <row r="2206" spans="1:2" x14ac:dyDescent="0.25">
      <c r="A2206">
        <v>73.599999999999994</v>
      </c>
      <c r="B2206" t="b">
        <v>1</v>
      </c>
    </row>
    <row r="2207" spans="1:2" x14ac:dyDescent="0.25">
      <c r="A2207">
        <v>73.2</v>
      </c>
      <c r="B2207" t="b">
        <v>1</v>
      </c>
    </row>
    <row r="2208" spans="1:2" x14ac:dyDescent="0.25">
      <c r="A2208">
        <v>73</v>
      </c>
      <c r="B2208" t="b">
        <v>1</v>
      </c>
    </row>
    <row r="2209" spans="1:2" x14ac:dyDescent="0.25">
      <c r="A2209">
        <v>72.599999999999994</v>
      </c>
      <c r="B2209" t="b">
        <v>1</v>
      </c>
    </row>
    <row r="2210" spans="1:2" x14ac:dyDescent="0.25">
      <c r="A2210">
        <v>76</v>
      </c>
      <c r="B2210" t="b">
        <v>1</v>
      </c>
    </row>
    <row r="2211" spans="1:2" x14ac:dyDescent="0.25">
      <c r="A2211">
        <v>72.5</v>
      </c>
      <c r="B2211" t="b">
        <v>1</v>
      </c>
    </row>
    <row r="2212" spans="1:2" x14ac:dyDescent="0.25">
      <c r="A2212">
        <v>72.2</v>
      </c>
      <c r="B2212" t="b">
        <v>1</v>
      </c>
    </row>
    <row r="2213" spans="1:2" x14ac:dyDescent="0.25">
      <c r="A2213">
        <v>72</v>
      </c>
      <c r="B2213" t="b">
        <v>1</v>
      </c>
    </row>
    <row r="2214" spans="1:2" x14ac:dyDescent="0.25">
      <c r="A2214">
        <v>71.599999999999994</v>
      </c>
      <c r="B2214" t="b">
        <v>1</v>
      </c>
    </row>
    <row r="2215" spans="1:2" x14ac:dyDescent="0.25">
      <c r="A2215">
        <v>71.400000000000006</v>
      </c>
      <c r="B2215" t="b">
        <v>1</v>
      </c>
    </row>
    <row r="2216" spans="1:2" x14ac:dyDescent="0.25">
      <c r="A2216">
        <v>79</v>
      </c>
      <c r="B2216" t="b">
        <v>1</v>
      </c>
    </row>
    <row r="2217" spans="1:2" x14ac:dyDescent="0.25">
      <c r="A2217">
        <v>76</v>
      </c>
      <c r="B2217" t="b">
        <v>1</v>
      </c>
    </row>
    <row r="2218" spans="1:2" x14ac:dyDescent="0.25">
      <c r="A2218">
        <v>75</v>
      </c>
      <c r="B2218" t="b">
        <v>1</v>
      </c>
    </row>
    <row r="2219" spans="1:2" x14ac:dyDescent="0.25">
      <c r="A2219">
        <v>72</v>
      </c>
      <c r="B2219" t="b">
        <v>1</v>
      </c>
    </row>
    <row r="2220" spans="1:2" x14ac:dyDescent="0.25">
      <c r="A2220">
        <v>0</v>
      </c>
      <c r="B2220" t="b">
        <v>0</v>
      </c>
    </row>
    <row r="2221" spans="1:2" x14ac:dyDescent="0.25">
      <c r="A2221">
        <v>67.5</v>
      </c>
      <c r="B2221" t="b">
        <v>0</v>
      </c>
    </row>
    <row r="2222" spans="1:2" x14ac:dyDescent="0.25">
      <c r="A2222">
        <v>67.3</v>
      </c>
      <c r="B2222" t="b">
        <v>1</v>
      </c>
    </row>
    <row r="2223" spans="1:2" x14ac:dyDescent="0.25">
      <c r="A2223">
        <v>67.099999999999994</v>
      </c>
      <c r="B2223" t="b">
        <v>1</v>
      </c>
    </row>
    <row r="2224" spans="1:2" x14ac:dyDescent="0.25">
      <c r="A2224">
        <v>66.900000000000006</v>
      </c>
      <c r="B2224" t="b">
        <v>1</v>
      </c>
    </row>
    <row r="2225" spans="1:2" x14ac:dyDescent="0.25">
      <c r="A2225">
        <v>66.599999999999994</v>
      </c>
      <c r="B2225" t="b">
        <v>1</v>
      </c>
    </row>
    <row r="2226" spans="1:2" x14ac:dyDescent="0.25">
      <c r="A2226">
        <v>66.2</v>
      </c>
      <c r="B2226" t="b">
        <v>1</v>
      </c>
    </row>
    <row r="2227" spans="1:2" x14ac:dyDescent="0.25">
      <c r="A2227">
        <v>65.8</v>
      </c>
      <c r="B2227" t="b">
        <v>1</v>
      </c>
    </row>
    <row r="2228" spans="1:2" x14ac:dyDescent="0.25">
      <c r="A2228">
        <v>65.400000000000006</v>
      </c>
      <c r="B2228" t="b">
        <v>1</v>
      </c>
    </row>
    <row r="2229" spans="1:2" x14ac:dyDescent="0.25">
      <c r="A2229">
        <v>65.099999999999994</v>
      </c>
      <c r="B2229" t="b">
        <v>1</v>
      </c>
    </row>
    <row r="2230" spans="1:2" x14ac:dyDescent="0.25">
      <c r="A2230">
        <v>64.7</v>
      </c>
      <c r="B2230" t="b">
        <v>1</v>
      </c>
    </row>
    <row r="2231" spans="1:2" x14ac:dyDescent="0.25">
      <c r="A2231">
        <v>64.3</v>
      </c>
      <c r="B2231" t="b">
        <v>1</v>
      </c>
    </row>
    <row r="2232" spans="1:2" x14ac:dyDescent="0.25">
      <c r="A2232">
        <v>63.8</v>
      </c>
      <c r="B2232" t="b">
        <v>1</v>
      </c>
    </row>
    <row r="2233" spans="1:2" x14ac:dyDescent="0.25">
      <c r="A2233">
        <v>63.4</v>
      </c>
      <c r="B2233" t="b">
        <v>1</v>
      </c>
    </row>
    <row r="2234" spans="1:2" x14ac:dyDescent="0.25">
      <c r="A2234">
        <v>63.1</v>
      </c>
      <c r="B2234" t="b">
        <v>0</v>
      </c>
    </row>
    <row r="2235" spans="1:2" x14ac:dyDescent="0.25">
      <c r="A2235">
        <v>62.8</v>
      </c>
      <c r="B2235" t="b">
        <v>0</v>
      </c>
    </row>
    <row r="2236" spans="1:2" x14ac:dyDescent="0.25">
      <c r="A2236">
        <v>62.6</v>
      </c>
      <c r="B2236" t="b">
        <v>0</v>
      </c>
    </row>
    <row r="2237" spans="1:2" x14ac:dyDescent="0.25">
      <c r="A2237">
        <v>74.5</v>
      </c>
      <c r="B2237" t="b">
        <v>0</v>
      </c>
    </row>
    <row r="2238" spans="1:2" x14ac:dyDescent="0.25">
      <c r="A2238">
        <v>74.400000000000006</v>
      </c>
      <c r="B2238" t="b">
        <v>0</v>
      </c>
    </row>
    <row r="2239" spans="1:2" x14ac:dyDescent="0.25">
      <c r="A2239">
        <v>74.3</v>
      </c>
      <c r="B2239" t="b">
        <v>0</v>
      </c>
    </row>
    <row r="2240" spans="1:2" x14ac:dyDescent="0.25">
      <c r="A2240">
        <v>74.099999999999994</v>
      </c>
      <c r="B2240" t="b">
        <v>0</v>
      </c>
    </row>
    <row r="2241" spans="1:2" x14ac:dyDescent="0.25">
      <c r="A2241">
        <v>73.900000000000006</v>
      </c>
      <c r="B2241" t="b">
        <v>0</v>
      </c>
    </row>
    <row r="2242" spans="1:2" x14ac:dyDescent="0.25">
      <c r="A2242">
        <v>73.7</v>
      </c>
      <c r="B2242" t="b">
        <v>0</v>
      </c>
    </row>
    <row r="2243" spans="1:2" x14ac:dyDescent="0.25">
      <c r="A2243">
        <v>73.400000000000006</v>
      </c>
      <c r="B2243" t="b">
        <v>0</v>
      </c>
    </row>
    <row r="2244" spans="1:2" x14ac:dyDescent="0.25">
      <c r="A2244">
        <v>73.3</v>
      </c>
      <c r="B2244" t="b">
        <v>0</v>
      </c>
    </row>
    <row r="2245" spans="1:2" x14ac:dyDescent="0.25">
      <c r="A2245">
        <v>73.2</v>
      </c>
      <c r="B2245" t="b">
        <v>0</v>
      </c>
    </row>
    <row r="2246" spans="1:2" x14ac:dyDescent="0.25">
      <c r="A2246">
        <v>73.2</v>
      </c>
      <c r="B2246" t="b">
        <v>0</v>
      </c>
    </row>
    <row r="2247" spans="1:2" x14ac:dyDescent="0.25">
      <c r="A2247">
        <v>73.099999999999994</v>
      </c>
      <c r="B2247" t="b">
        <v>0</v>
      </c>
    </row>
    <row r="2248" spans="1:2" x14ac:dyDescent="0.25">
      <c r="A2248">
        <v>73.099999999999994</v>
      </c>
      <c r="B2248" t="b">
        <v>0</v>
      </c>
    </row>
    <row r="2249" spans="1:2" x14ac:dyDescent="0.25">
      <c r="A2249">
        <v>73</v>
      </c>
      <c r="B2249" t="b">
        <v>0</v>
      </c>
    </row>
    <row r="2250" spans="1:2" x14ac:dyDescent="0.25">
      <c r="A2250">
        <v>72.900000000000006</v>
      </c>
      <c r="B2250" t="b">
        <v>0</v>
      </c>
    </row>
    <row r="2251" spans="1:2" x14ac:dyDescent="0.25">
      <c r="A2251">
        <v>72.8</v>
      </c>
      <c r="B2251" t="b">
        <v>0</v>
      </c>
    </row>
    <row r="2252" spans="1:2" x14ac:dyDescent="0.25">
      <c r="A2252">
        <v>72.599999999999994</v>
      </c>
      <c r="B2252" t="b">
        <v>0</v>
      </c>
    </row>
    <row r="2253" spans="1:2" x14ac:dyDescent="0.25">
      <c r="A2253">
        <v>66.7</v>
      </c>
      <c r="B2253" t="b">
        <v>0</v>
      </c>
    </row>
    <row r="2254" spans="1:2" x14ac:dyDescent="0.25">
      <c r="A2254">
        <v>66.400000000000006</v>
      </c>
      <c r="B2254" t="b">
        <v>1</v>
      </c>
    </row>
    <row r="2255" spans="1:2" x14ac:dyDescent="0.25">
      <c r="A2255">
        <v>66</v>
      </c>
      <c r="B2255" t="b">
        <v>1</v>
      </c>
    </row>
    <row r="2256" spans="1:2" x14ac:dyDescent="0.25">
      <c r="A2256">
        <v>65.599999999999994</v>
      </c>
      <c r="B2256" t="b">
        <v>1</v>
      </c>
    </row>
    <row r="2257" spans="1:2" x14ac:dyDescent="0.25">
      <c r="A2257">
        <v>64.900000000000006</v>
      </c>
      <c r="B2257" t="b">
        <v>1</v>
      </c>
    </row>
    <row r="2258" spans="1:2" x14ac:dyDescent="0.25">
      <c r="A2258">
        <v>64.3</v>
      </c>
      <c r="B2258" t="b">
        <v>1</v>
      </c>
    </row>
    <row r="2259" spans="1:2" x14ac:dyDescent="0.25">
      <c r="A2259">
        <v>63.5</v>
      </c>
      <c r="B2259" t="b">
        <v>1</v>
      </c>
    </row>
    <row r="2260" spans="1:2" x14ac:dyDescent="0.25">
      <c r="A2260">
        <v>62.8</v>
      </c>
      <c r="B2260" t="b">
        <v>1</v>
      </c>
    </row>
    <row r="2261" spans="1:2" x14ac:dyDescent="0.25">
      <c r="A2261">
        <v>62.1</v>
      </c>
      <c r="B2261" t="b">
        <v>1</v>
      </c>
    </row>
    <row r="2262" spans="1:2" x14ac:dyDescent="0.25">
      <c r="A2262">
        <v>61.3</v>
      </c>
      <c r="B2262" t="b">
        <v>1</v>
      </c>
    </row>
    <row r="2263" spans="1:2" x14ac:dyDescent="0.25">
      <c r="A2263">
        <v>65</v>
      </c>
      <c r="B2263" t="b">
        <v>1</v>
      </c>
    </row>
    <row r="2264" spans="1:2" x14ac:dyDescent="0.25">
      <c r="A2264">
        <v>59.7</v>
      </c>
      <c r="B2264" t="b">
        <v>1</v>
      </c>
    </row>
    <row r="2265" spans="1:2" x14ac:dyDescent="0.25">
      <c r="A2265">
        <v>59</v>
      </c>
      <c r="B2265" t="b">
        <v>0</v>
      </c>
    </row>
    <row r="2266" spans="1:2" x14ac:dyDescent="0.25">
      <c r="A2266">
        <v>58.4</v>
      </c>
      <c r="B2266" t="b">
        <v>0</v>
      </c>
    </row>
    <row r="2267" spans="1:2" x14ac:dyDescent="0.25">
      <c r="A2267">
        <v>57.9</v>
      </c>
      <c r="B2267" t="b">
        <v>0</v>
      </c>
    </row>
    <row r="2268" spans="1:2" x14ac:dyDescent="0.25">
      <c r="A2268">
        <v>57.5</v>
      </c>
      <c r="B2268" t="b">
        <v>0</v>
      </c>
    </row>
    <row r="2269" spans="1:2" x14ac:dyDescent="0.25">
      <c r="A2269">
        <v>75.599999999999994</v>
      </c>
      <c r="B2269" t="b">
        <v>0</v>
      </c>
    </row>
    <row r="2270" spans="1:2" x14ac:dyDescent="0.25">
      <c r="A2270">
        <v>75.400000000000006</v>
      </c>
      <c r="B2270" t="b">
        <v>1</v>
      </c>
    </row>
    <row r="2271" spans="1:2" x14ac:dyDescent="0.25">
      <c r="A2271">
        <v>75.3</v>
      </c>
      <c r="B2271" t="b">
        <v>1</v>
      </c>
    </row>
    <row r="2272" spans="1:2" x14ac:dyDescent="0.25">
      <c r="A2272">
        <v>74.900000000000006</v>
      </c>
      <c r="B2272" t="b">
        <v>1</v>
      </c>
    </row>
    <row r="2273" spans="1:2" x14ac:dyDescent="0.25">
      <c r="A2273">
        <v>74.599999999999994</v>
      </c>
      <c r="B2273" t="b">
        <v>1</v>
      </c>
    </row>
    <row r="2274" spans="1:2" x14ac:dyDescent="0.25">
      <c r="A2274">
        <v>74.400000000000006</v>
      </c>
      <c r="B2274" t="b">
        <v>1</v>
      </c>
    </row>
    <row r="2275" spans="1:2" x14ac:dyDescent="0.25">
      <c r="A2275">
        <v>74.099999999999994</v>
      </c>
      <c r="B2275" t="b">
        <v>1</v>
      </c>
    </row>
    <row r="2276" spans="1:2" x14ac:dyDescent="0.25">
      <c r="A2276">
        <v>74</v>
      </c>
      <c r="B2276" t="b">
        <v>1</v>
      </c>
    </row>
    <row r="2277" spans="1:2" x14ac:dyDescent="0.25">
      <c r="A2277">
        <v>73.8</v>
      </c>
      <c r="B2277" t="b">
        <v>1</v>
      </c>
    </row>
    <row r="2278" spans="1:2" x14ac:dyDescent="0.25">
      <c r="A2278">
        <v>73.599999999999994</v>
      </c>
      <c r="B2278" t="b">
        <v>1</v>
      </c>
    </row>
    <row r="2279" spans="1:2" x14ac:dyDescent="0.25">
      <c r="A2279">
        <v>73</v>
      </c>
      <c r="B2279" t="b">
        <v>1</v>
      </c>
    </row>
    <row r="2280" spans="1:2" x14ac:dyDescent="0.25">
      <c r="A2280">
        <v>73</v>
      </c>
      <c r="B2280" t="b">
        <v>1</v>
      </c>
    </row>
    <row r="2281" spans="1:2" x14ac:dyDescent="0.25">
      <c r="A2281">
        <v>73</v>
      </c>
      <c r="B2281" t="b">
        <v>0</v>
      </c>
    </row>
    <row r="2282" spans="1:2" x14ac:dyDescent="0.25">
      <c r="A2282">
        <v>72.900000000000006</v>
      </c>
      <c r="B2282" t="b">
        <v>0</v>
      </c>
    </row>
    <row r="2283" spans="1:2" x14ac:dyDescent="0.25">
      <c r="A2283">
        <v>73.099999999999994</v>
      </c>
      <c r="B2283" t="b">
        <v>0</v>
      </c>
    </row>
    <row r="2284" spans="1:2" x14ac:dyDescent="0.25">
      <c r="A2284">
        <v>72.599999999999994</v>
      </c>
      <c r="B2284" t="b">
        <v>0</v>
      </c>
    </row>
    <row r="2285" spans="1:2" x14ac:dyDescent="0.25">
      <c r="A2285">
        <v>73.2</v>
      </c>
      <c r="B2285" t="b">
        <v>0</v>
      </c>
    </row>
    <row r="2286" spans="1:2" x14ac:dyDescent="0.25">
      <c r="A2286">
        <v>73</v>
      </c>
      <c r="B2286" t="b">
        <v>1</v>
      </c>
    </row>
    <row r="2287" spans="1:2" x14ac:dyDescent="0.25">
      <c r="A2287">
        <v>72.900000000000006</v>
      </c>
      <c r="B2287" t="b">
        <v>1</v>
      </c>
    </row>
    <row r="2288" spans="1:2" x14ac:dyDescent="0.25">
      <c r="A2288">
        <v>72.7</v>
      </c>
      <c r="B2288" t="b">
        <v>1</v>
      </c>
    </row>
    <row r="2289" spans="1:2" x14ac:dyDescent="0.25">
      <c r="A2289">
        <v>72.599999999999994</v>
      </c>
      <c r="B2289" t="b">
        <v>1</v>
      </c>
    </row>
    <row r="2290" spans="1:2" x14ac:dyDescent="0.25">
      <c r="A2290">
        <v>72.400000000000006</v>
      </c>
      <c r="B2290" t="b">
        <v>1</v>
      </c>
    </row>
    <row r="2291" spans="1:2" x14ac:dyDescent="0.25">
      <c r="A2291">
        <v>72.3</v>
      </c>
      <c r="B2291" t="b">
        <v>1</v>
      </c>
    </row>
    <row r="2292" spans="1:2" x14ac:dyDescent="0.25">
      <c r="A2292">
        <v>72.2</v>
      </c>
      <c r="B2292" t="b">
        <v>1</v>
      </c>
    </row>
    <row r="2293" spans="1:2" x14ac:dyDescent="0.25">
      <c r="A2293">
        <v>72.2</v>
      </c>
      <c r="B2293" t="b">
        <v>1</v>
      </c>
    </row>
    <row r="2294" spans="1:2" x14ac:dyDescent="0.25">
      <c r="A2294">
        <v>72.2</v>
      </c>
      <c r="B2294" t="b">
        <v>1</v>
      </c>
    </row>
    <row r="2295" spans="1:2" x14ac:dyDescent="0.25">
      <c r="A2295">
        <v>72.2</v>
      </c>
      <c r="B2295" t="b">
        <v>1</v>
      </c>
    </row>
    <row r="2296" spans="1:2" x14ac:dyDescent="0.25">
      <c r="A2296">
        <v>72.099999999999994</v>
      </c>
      <c r="B2296" t="b">
        <v>1</v>
      </c>
    </row>
    <row r="2297" spans="1:2" x14ac:dyDescent="0.25">
      <c r="A2297">
        <v>72.099999999999994</v>
      </c>
      <c r="B2297" t="b">
        <v>1</v>
      </c>
    </row>
    <row r="2298" spans="1:2" x14ac:dyDescent="0.25">
      <c r="A2298">
        <v>72.099999999999994</v>
      </c>
      <c r="B2298" t="b">
        <v>1</v>
      </c>
    </row>
    <row r="2299" spans="1:2" x14ac:dyDescent="0.25">
      <c r="A2299">
        <v>72</v>
      </c>
      <c r="B2299" t="b">
        <v>1</v>
      </c>
    </row>
    <row r="2300" spans="1:2" x14ac:dyDescent="0.25">
      <c r="A2300">
        <v>71.8</v>
      </c>
      <c r="B2300" t="b">
        <v>1</v>
      </c>
    </row>
    <row r="2301" spans="1:2" x14ac:dyDescent="0.25">
      <c r="A2301">
        <v>51</v>
      </c>
      <c r="B2301" t="b">
        <v>0</v>
      </c>
    </row>
    <row r="2302" spans="1:2" x14ac:dyDescent="0.25">
      <c r="A2302">
        <v>48.1</v>
      </c>
      <c r="B2302" t="b">
        <v>1</v>
      </c>
    </row>
    <row r="2303" spans="1:2" x14ac:dyDescent="0.25">
      <c r="A2303">
        <v>54</v>
      </c>
      <c r="B2303" t="b">
        <v>1</v>
      </c>
    </row>
    <row r="2304" spans="1:2" x14ac:dyDescent="0.25">
      <c r="A2304">
        <v>49.7</v>
      </c>
      <c r="B2304" t="b">
        <v>1</v>
      </c>
    </row>
    <row r="2305" spans="1:2" x14ac:dyDescent="0.25">
      <c r="A2305">
        <v>48.9</v>
      </c>
      <c r="B2305" t="b">
        <v>1</v>
      </c>
    </row>
    <row r="2306" spans="1:2" x14ac:dyDescent="0.25">
      <c r="A2306">
        <v>48.1</v>
      </c>
      <c r="B2306" t="b">
        <v>1</v>
      </c>
    </row>
    <row r="2307" spans="1:2" x14ac:dyDescent="0.25">
      <c r="A2307">
        <v>47.1</v>
      </c>
      <c r="B2307" t="b">
        <v>1</v>
      </c>
    </row>
    <row r="2308" spans="1:2" x14ac:dyDescent="0.25">
      <c r="A2308">
        <v>46.2</v>
      </c>
      <c r="B2308" t="b">
        <v>1</v>
      </c>
    </row>
    <row r="2309" spans="1:2" x14ac:dyDescent="0.25">
      <c r="A2309">
        <v>45.3</v>
      </c>
      <c r="B2309" t="b">
        <v>1</v>
      </c>
    </row>
    <row r="2310" spans="1:2" x14ac:dyDescent="0.25">
      <c r="A2310">
        <v>44.3</v>
      </c>
      <c r="B2310" t="b">
        <v>0</v>
      </c>
    </row>
    <row r="2311" spans="1:2" x14ac:dyDescent="0.25">
      <c r="A2311">
        <v>43.3</v>
      </c>
      <c r="B2311" t="b">
        <v>0</v>
      </c>
    </row>
    <row r="2312" spans="1:2" x14ac:dyDescent="0.25">
      <c r="A2312">
        <v>42.3</v>
      </c>
      <c r="B2312" t="b">
        <v>0</v>
      </c>
    </row>
    <row r="2313" spans="1:2" x14ac:dyDescent="0.25">
      <c r="A2313">
        <v>41.5</v>
      </c>
      <c r="B2313" t="b">
        <v>0</v>
      </c>
    </row>
    <row r="2314" spans="1:2" x14ac:dyDescent="0.25">
      <c r="A2314">
        <v>48</v>
      </c>
      <c r="B2314" t="b">
        <v>0</v>
      </c>
    </row>
    <row r="2315" spans="1:2" x14ac:dyDescent="0.25">
      <c r="A2315">
        <v>41</v>
      </c>
      <c r="B2315" t="b">
        <v>0</v>
      </c>
    </row>
    <row r="2316" spans="1:2" x14ac:dyDescent="0.25">
      <c r="A2316">
        <v>39</v>
      </c>
      <c r="B2316" t="b">
        <v>0</v>
      </c>
    </row>
    <row r="2317" spans="1:2" x14ac:dyDescent="0.25">
      <c r="A2317">
        <v>83.1</v>
      </c>
      <c r="B2317" t="b">
        <v>0</v>
      </c>
    </row>
    <row r="2318" spans="1:2" x14ac:dyDescent="0.25">
      <c r="A2318">
        <v>82.9</v>
      </c>
      <c r="B2318" t="b">
        <v>0</v>
      </c>
    </row>
    <row r="2319" spans="1:2" x14ac:dyDescent="0.25">
      <c r="A2319">
        <v>82.7</v>
      </c>
      <c r="B2319" t="b">
        <v>0</v>
      </c>
    </row>
    <row r="2320" spans="1:2" x14ac:dyDescent="0.25">
      <c r="A2320">
        <v>82.5</v>
      </c>
      <c r="B2320" t="b">
        <v>0</v>
      </c>
    </row>
    <row r="2321" spans="1:2" x14ac:dyDescent="0.25">
      <c r="A2321">
        <v>82.2</v>
      </c>
      <c r="B2321" t="b">
        <v>0</v>
      </c>
    </row>
    <row r="2322" spans="1:2" x14ac:dyDescent="0.25">
      <c r="A2322">
        <v>82</v>
      </c>
      <c r="B2322" t="b">
        <v>0</v>
      </c>
    </row>
    <row r="2323" spans="1:2" x14ac:dyDescent="0.25">
      <c r="A2323">
        <v>81.7</v>
      </c>
      <c r="B2323" t="b">
        <v>0</v>
      </c>
    </row>
    <row r="2324" spans="1:2" x14ac:dyDescent="0.25">
      <c r="A2324">
        <v>81.400000000000006</v>
      </c>
      <c r="B2324" t="b">
        <v>0</v>
      </c>
    </row>
    <row r="2325" spans="1:2" x14ac:dyDescent="0.25">
      <c r="A2325">
        <v>81.099999999999994</v>
      </c>
      <c r="B2325" t="b">
        <v>0</v>
      </c>
    </row>
    <row r="2326" spans="1:2" x14ac:dyDescent="0.25">
      <c r="A2326">
        <v>87</v>
      </c>
      <c r="B2326" t="b">
        <v>0</v>
      </c>
    </row>
    <row r="2327" spans="1:2" x14ac:dyDescent="0.25">
      <c r="A2327">
        <v>82</v>
      </c>
      <c r="B2327" t="b">
        <v>0</v>
      </c>
    </row>
    <row r="2328" spans="1:2" x14ac:dyDescent="0.25">
      <c r="A2328">
        <v>79.7</v>
      </c>
      <c r="B2328" t="b">
        <v>0</v>
      </c>
    </row>
    <row r="2329" spans="1:2" x14ac:dyDescent="0.25">
      <c r="A2329">
        <v>79.3</v>
      </c>
      <c r="B2329" t="b">
        <v>0</v>
      </c>
    </row>
    <row r="2330" spans="1:2" x14ac:dyDescent="0.25">
      <c r="A2330">
        <v>79</v>
      </c>
      <c r="B2330" t="b">
        <v>0</v>
      </c>
    </row>
    <row r="2331" spans="1:2" x14ac:dyDescent="0.25">
      <c r="A2331">
        <v>78.7</v>
      </c>
      <c r="B2331" t="b">
        <v>0</v>
      </c>
    </row>
    <row r="2332" spans="1:2" x14ac:dyDescent="0.25">
      <c r="A2332">
        <v>78.3</v>
      </c>
      <c r="B2332" t="b">
        <v>0</v>
      </c>
    </row>
    <row r="2333" spans="1:2" x14ac:dyDescent="0.25">
      <c r="A2333">
        <v>76.7</v>
      </c>
      <c r="B2333" t="b">
        <v>0</v>
      </c>
    </row>
    <row r="2334" spans="1:2" x14ac:dyDescent="0.25">
      <c r="A2334">
        <v>76.400000000000006</v>
      </c>
      <c r="B2334" t="b">
        <v>0</v>
      </c>
    </row>
    <row r="2335" spans="1:2" x14ac:dyDescent="0.25">
      <c r="A2335">
        <v>76.099999999999994</v>
      </c>
      <c r="B2335" t="b">
        <v>0</v>
      </c>
    </row>
    <row r="2336" spans="1:2" x14ac:dyDescent="0.25">
      <c r="A2336">
        <v>75.8</v>
      </c>
      <c r="B2336" t="b">
        <v>0</v>
      </c>
    </row>
    <row r="2337" spans="1:2" x14ac:dyDescent="0.25">
      <c r="A2337">
        <v>75.599999999999994</v>
      </c>
      <c r="B2337" t="b">
        <v>0</v>
      </c>
    </row>
    <row r="2338" spans="1:2" x14ac:dyDescent="0.25">
      <c r="A2338">
        <v>75.099999999999994</v>
      </c>
      <c r="B2338" t="b">
        <v>0</v>
      </c>
    </row>
    <row r="2339" spans="1:2" x14ac:dyDescent="0.25">
      <c r="A2339">
        <v>75</v>
      </c>
      <c r="B2339" t="b">
        <v>0</v>
      </c>
    </row>
    <row r="2340" spans="1:2" x14ac:dyDescent="0.25">
      <c r="A2340">
        <v>74.7</v>
      </c>
      <c r="B2340" t="b">
        <v>0</v>
      </c>
    </row>
    <row r="2341" spans="1:2" x14ac:dyDescent="0.25">
      <c r="A2341">
        <v>74.400000000000006</v>
      </c>
      <c r="B2341" t="b">
        <v>0</v>
      </c>
    </row>
    <row r="2342" spans="1:2" x14ac:dyDescent="0.25">
      <c r="A2342">
        <v>74.3</v>
      </c>
      <c r="B2342" t="b">
        <v>0</v>
      </c>
    </row>
    <row r="2343" spans="1:2" x14ac:dyDescent="0.25">
      <c r="A2343">
        <v>74</v>
      </c>
      <c r="B2343" t="b">
        <v>0</v>
      </c>
    </row>
    <row r="2344" spans="1:2" x14ac:dyDescent="0.25">
      <c r="A2344">
        <v>74.099999999999994</v>
      </c>
      <c r="B2344" t="b">
        <v>0</v>
      </c>
    </row>
    <row r="2345" spans="1:2" x14ac:dyDescent="0.25">
      <c r="A2345">
        <v>73.8</v>
      </c>
      <c r="B2345" t="b">
        <v>0</v>
      </c>
    </row>
    <row r="2346" spans="1:2" x14ac:dyDescent="0.25">
      <c r="A2346">
        <v>73.7</v>
      </c>
      <c r="B2346" t="b">
        <v>0</v>
      </c>
    </row>
    <row r="2347" spans="1:2" x14ac:dyDescent="0.25">
      <c r="A2347">
        <v>73.3</v>
      </c>
      <c r="B2347" t="b">
        <v>0</v>
      </c>
    </row>
    <row r="2348" spans="1:2" x14ac:dyDescent="0.25">
      <c r="A2348">
        <v>73</v>
      </c>
      <c r="B2348" t="b">
        <v>0</v>
      </c>
    </row>
    <row r="2349" spans="1:2" x14ac:dyDescent="0.25">
      <c r="A2349">
        <v>88</v>
      </c>
      <c r="B2349" t="b">
        <v>0</v>
      </c>
    </row>
    <row r="2350" spans="1:2" x14ac:dyDescent="0.25">
      <c r="A2350">
        <v>87</v>
      </c>
      <c r="B2350" t="b">
        <v>0</v>
      </c>
    </row>
    <row r="2351" spans="1:2" x14ac:dyDescent="0.25">
      <c r="A2351">
        <v>85</v>
      </c>
      <c r="B2351" t="b">
        <v>0</v>
      </c>
    </row>
    <row r="2352" spans="1:2" x14ac:dyDescent="0.25">
      <c r="A2352">
        <v>82</v>
      </c>
      <c r="B2352" t="b">
        <v>0</v>
      </c>
    </row>
    <row r="2353" spans="1:2" x14ac:dyDescent="0.25">
      <c r="A2353">
        <v>79.8</v>
      </c>
      <c r="B2353" t="b">
        <v>0</v>
      </c>
    </row>
    <row r="2354" spans="1:2" x14ac:dyDescent="0.25">
      <c r="A2354">
        <v>79.5</v>
      </c>
      <c r="B2354" t="b">
        <v>0</v>
      </c>
    </row>
    <row r="2355" spans="1:2" x14ac:dyDescent="0.25">
      <c r="A2355">
        <v>79.099999999999994</v>
      </c>
      <c r="B2355" t="b">
        <v>0</v>
      </c>
    </row>
    <row r="2356" spans="1:2" x14ac:dyDescent="0.25">
      <c r="A2356">
        <v>78.900000000000006</v>
      </c>
      <c r="B2356" t="b">
        <v>0</v>
      </c>
    </row>
    <row r="2357" spans="1:2" x14ac:dyDescent="0.25">
      <c r="A2357">
        <v>78.3</v>
      </c>
      <c r="B2357" t="b">
        <v>0</v>
      </c>
    </row>
    <row r="2358" spans="1:2" x14ac:dyDescent="0.25">
      <c r="A2358">
        <v>78.099999999999994</v>
      </c>
      <c r="B2358" t="b">
        <v>0</v>
      </c>
    </row>
    <row r="2359" spans="1:2" x14ac:dyDescent="0.25">
      <c r="A2359">
        <v>77.5</v>
      </c>
      <c r="B2359" t="b">
        <v>0</v>
      </c>
    </row>
    <row r="2360" spans="1:2" x14ac:dyDescent="0.25">
      <c r="A2360">
        <v>77.2</v>
      </c>
      <c r="B2360" t="b">
        <v>0</v>
      </c>
    </row>
    <row r="2361" spans="1:2" x14ac:dyDescent="0.25">
      <c r="A2361">
        <v>76.5</v>
      </c>
      <c r="B2361" t="b">
        <v>0</v>
      </c>
    </row>
    <row r="2362" spans="1:2" x14ac:dyDescent="0.25">
      <c r="A2362">
        <v>76.599999999999994</v>
      </c>
      <c r="B2362" t="b">
        <v>0</v>
      </c>
    </row>
    <row r="2363" spans="1:2" x14ac:dyDescent="0.25">
      <c r="A2363">
        <v>76.2</v>
      </c>
      <c r="B2363" t="b">
        <v>0</v>
      </c>
    </row>
    <row r="2364" spans="1:2" x14ac:dyDescent="0.25">
      <c r="A2364">
        <v>76</v>
      </c>
      <c r="B2364" t="b">
        <v>0</v>
      </c>
    </row>
    <row r="2365" spans="1:2" x14ac:dyDescent="0.25">
      <c r="A2365">
        <v>69.2</v>
      </c>
      <c r="B2365" t="b">
        <v>0</v>
      </c>
    </row>
    <row r="2366" spans="1:2" x14ac:dyDescent="0.25">
      <c r="A2366">
        <v>68.8</v>
      </c>
      <c r="B2366" t="b">
        <v>1</v>
      </c>
    </row>
    <row r="2367" spans="1:2" x14ac:dyDescent="0.25">
      <c r="A2367">
        <v>68.8</v>
      </c>
      <c r="B2367" t="b">
        <v>1</v>
      </c>
    </row>
    <row r="2368" spans="1:2" x14ac:dyDescent="0.25">
      <c r="A2368">
        <v>68.7</v>
      </c>
      <c r="B2368" t="b">
        <v>1</v>
      </c>
    </row>
    <row r="2369" spans="1:2" x14ac:dyDescent="0.25">
      <c r="A2369">
        <v>68.5</v>
      </c>
      <c r="B2369" t="b">
        <v>1</v>
      </c>
    </row>
    <row r="2370" spans="1:2" x14ac:dyDescent="0.25">
      <c r="A2370">
        <v>68.3</v>
      </c>
      <c r="B2370" t="b">
        <v>1</v>
      </c>
    </row>
    <row r="2371" spans="1:2" x14ac:dyDescent="0.25">
      <c r="A2371">
        <v>68.099999999999994</v>
      </c>
      <c r="B2371" t="b">
        <v>1</v>
      </c>
    </row>
    <row r="2372" spans="1:2" x14ac:dyDescent="0.25">
      <c r="A2372">
        <v>68</v>
      </c>
      <c r="B2372" t="b">
        <v>1</v>
      </c>
    </row>
    <row r="2373" spans="1:2" x14ac:dyDescent="0.25">
      <c r="A2373">
        <v>67.599999999999994</v>
      </c>
      <c r="B2373" t="b">
        <v>1</v>
      </c>
    </row>
    <row r="2374" spans="1:2" x14ac:dyDescent="0.25">
      <c r="A2374">
        <v>67.599999999999994</v>
      </c>
      <c r="B2374" t="b">
        <v>1</v>
      </c>
    </row>
    <row r="2375" spans="1:2" x14ac:dyDescent="0.25">
      <c r="A2375">
        <v>67.400000000000006</v>
      </c>
      <c r="B2375" t="b">
        <v>1</v>
      </c>
    </row>
    <row r="2376" spans="1:2" x14ac:dyDescent="0.25">
      <c r="A2376">
        <v>67.099999999999994</v>
      </c>
      <c r="B2376" t="b">
        <v>1</v>
      </c>
    </row>
    <row r="2377" spans="1:2" x14ac:dyDescent="0.25">
      <c r="A2377">
        <v>66.8</v>
      </c>
      <c r="B2377" t="b">
        <v>1</v>
      </c>
    </row>
    <row r="2378" spans="1:2" x14ac:dyDescent="0.25">
      <c r="A2378">
        <v>66.5</v>
      </c>
      <c r="B2378" t="b">
        <v>1</v>
      </c>
    </row>
    <row r="2379" spans="1:2" x14ac:dyDescent="0.25">
      <c r="A2379">
        <v>66.2</v>
      </c>
      <c r="B2379" t="b">
        <v>1</v>
      </c>
    </row>
    <row r="2380" spans="1:2" x14ac:dyDescent="0.25">
      <c r="A2380">
        <v>65.8</v>
      </c>
      <c r="B2380" t="b">
        <v>1</v>
      </c>
    </row>
    <row r="2381" spans="1:2" x14ac:dyDescent="0.25">
      <c r="A2381">
        <v>55</v>
      </c>
      <c r="B2381" t="b">
        <v>0</v>
      </c>
    </row>
    <row r="2382" spans="1:2" x14ac:dyDescent="0.25">
      <c r="A2382">
        <v>54.3</v>
      </c>
      <c r="B2382" t="b">
        <v>0</v>
      </c>
    </row>
    <row r="2383" spans="1:2" x14ac:dyDescent="0.25">
      <c r="A2383">
        <v>54.2</v>
      </c>
      <c r="B2383" t="b">
        <v>0</v>
      </c>
    </row>
    <row r="2384" spans="1:2" x14ac:dyDescent="0.25">
      <c r="A2384">
        <v>53.1</v>
      </c>
      <c r="B2384" t="b">
        <v>0</v>
      </c>
    </row>
    <row r="2385" spans="1:2" x14ac:dyDescent="0.25">
      <c r="A2385">
        <v>53.1</v>
      </c>
      <c r="B2385" t="b">
        <v>0</v>
      </c>
    </row>
    <row r="2386" spans="1:2" x14ac:dyDescent="0.25">
      <c r="A2386">
        <v>52.4</v>
      </c>
      <c r="B2386" t="b">
        <v>0</v>
      </c>
    </row>
    <row r="2387" spans="1:2" x14ac:dyDescent="0.25">
      <c r="A2387">
        <v>52.2</v>
      </c>
      <c r="B2387" t="b">
        <v>0</v>
      </c>
    </row>
    <row r="2388" spans="1:2" x14ac:dyDescent="0.25">
      <c r="A2388">
        <v>51.9</v>
      </c>
      <c r="B2388" t="b">
        <v>0</v>
      </c>
    </row>
    <row r="2389" spans="1:2" x14ac:dyDescent="0.25">
      <c r="A2389">
        <v>51.5</v>
      </c>
      <c r="B2389" t="b">
        <v>0</v>
      </c>
    </row>
    <row r="2390" spans="1:2" x14ac:dyDescent="0.25">
      <c r="A2390">
        <v>51.5</v>
      </c>
      <c r="B2390" t="b">
        <v>0</v>
      </c>
    </row>
    <row r="2391" spans="1:2" x14ac:dyDescent="0.25">
      <c r="A2391">
        <v>51.6</v>
      </c>
      <c r="B2391" t="b">
        <v>0</v>
      </c>
    </row>
    <row r="2392" spans="1:2" x14ac:dyDescent="0.25">
      <c r="A2392">
        <v>51.2</v>
      </c>
      <c r="B2392" t="b">
        <v>0</v>
      </c>
    </row>
    <row r="2393" spans="1:2" x14ac:dyDescent="0.25">
      <c r="A2393">
        <v>51.1</v>
      </c>
      <c r="B2393" t="b">
        <v>0</v>
      </c>
    </row>
    <row r="2394" spans="1:2" x14ac:dyDescent="0.25">
      <c r="A2394">
        <v>58</v>
      </c>
      <c r="B2394" t="b">
        <v>0</v>
      </c>
    </row>
    <row r="2395" spans="1:2" x14ac:dyDescent="0.25">
      <c r="A2395">
        <v>57</v>
      </c>
      <c r="B2395" t="b">
        <v>0</v>
      </c>
    </row>
    <row r="2396" spans="1:2" x14ac:dyDescent="0.25">
      <c r="A2396">
        <v>55</v>
      </c>
      <c r="B2396" t="b">
        <v>0</v>
      </c>
    </row>
    <row r="2397" spans="1:2" x14ac:dyDescent="0.25">
      <c r="A2397">
        <v>62.9</v>
      </c>
      <c r="B2397" t="b">
        <v>0</v>
      </c>
    </row>
    <row r="2398" spans="1:2" x14ac:dyDescent="0.25">
      <c r="A2398">
        <v>62</v>
      </c>
      <c r="B2398" t="b">
        <v>1</v>
      </c>
    </row>
    <row r="2399" spans="1:2" x14ac:dyDescent="0.25">
      <c r="A2399">
        <v>69</v>
      </c>
      <c r="B2399" t="b">
        <v>1</v>
      </c>
    </row>
    <row r="2400" spans="1:2" x14ac:dyDescent="0.25">
      <c r="A2400">
        <v>59.2</v>
      </c>
      <c r="B2400" t="b">
        <v>1</v>
      </c>
    </row>
    <row r="2401" spans="1:2" x14ac:dyDescent="0.25">
      <c r="A2401">
        <v>58.9</v>
      </c>
      <c r="B2401" t="b">
        <v>1</v>
      </c>
    </row>
    <row r="2402" spans="1:2" x14ac:dyDescent="0.25">
      <c r="A2402">
        <v>58</v>
      </c>
      <c r="B2402" t="b">
        <v>1</v>
      </c>
    </row>
    <row r="2403" spans="1:2" x14ac:dyDescent="0.25">
      <c r="A2403">
        <v>56.5</v>
      </c>
      <c r="B2403" t="b">
        <v>1</v>
      </c>
    </row>
    <row r="2404" spans="1:2" x14ac:dyDescent="0.25">
      <c r="A2404">
        <v>55.3</v>
      </c>
      <c r="B2404" t="b">
        <v>1</v>
      </c>
    </row>
    <row r="2405" spans="1:2" x14ac:dyDescent="0.25">
      <c r="A2405">
        <v>54.5</v>
      </c>
      <c r="B2405" t="b">
        <v>1</v>
      </c>
    </row>
    <row r="2406" spans="1:2" x14ac:dyDescent="0.25">
      <c r="A2406">
        <v>54</v>
      </c>
      <c r="B2406" t="b">
        <v>1</v>
      </c>
    </row>
    <row r="2407" spans="1:2" x14ac:dyDescent="0.25">
      <c r="A2407">
        <v>53.8</v>
      </c>
      <c r="B2407" t="b">
        <v>1</v>
      </c>
    </row>
    <row r="2408" spans="1:2" x14ac:dyDescent="0.25">
      <c r="A2408">
        <v>53.7</v>
      </c>
      <c r="B2408" t="b">
        <v>1</v>
      </c>
    </row>
    <row r="2409" spans="1:2" x14ac:dyDescent="0.25">
      <c r="A2409">
        <v>54</v>
      </c>
      <c r="B2409" t="b">
        <v>1</v>
      </c>
    </row>
    <row r="2410" spans="1:2" x14ac:dyDescent="0.25">
      <c r="A2410">
        <v>54.9</v>
      </c>
      <c r="B2410" t="b">
        <v>1</v>
      </c>
    </row>
    <row r="2411" spans="1:2" x14ac:dyDescent="0.25">
      <c r="A2411">
        <v>56</v>
      </c>
      <c r="B2411" t="b">
        <v>1</v>
      </c>
    </row>
    <row r="2412" spans="1:2" x14ac:dyDescent="0.25">
      <c r="A2412">
        <v>57.3</v>
      </c>
      <c r="B2412" t="b">
        <v>1</v>
      </c>
    </row>
    <row r="2413" spans="1:2" x14ac:dyDescent="0.25">
      <c r="A2413">
        <v>57.3</v>
      </c>
      <c r="B2413" t="b">
        <v>0</v>
      </c>
    </row>
    <row r="2414" spans="1:2" x14ac:dyDescent="0.25">
      <c r="A2414">
        <v>56.6</v>
      </c>
      <c r="B2414" t="b">
        <v>0</v>
      </c>
    </row>
    <row r="2415" spans="1:2" x14ac:dyDescent="0.25">
      <c r="A2415">
        <v>56.4</v>
      </c>
      <c r="B2415" t="b">
        <v>0</v>
      </c>
    </row>
    <row r="2416" spans="1:2" x14ac:dyDescent="0.25">
      <c r="A2416">
        <v>56</v>
      </c>
      <c r="B2416" t="b">
        <v>0</v>
      </c>
    </row>
    <row r="2417" spans="1:2" x14ac:dyDescent="0.25">
      <c r="A2417">
        <v>55.4</v>
      </c>
      <c r="B2417" t="b">
        <v>0</v>
      </c>
    </row>
    <row r="2418" spans="1:2" x14ac:dyDescent="0.25">
      <c r="A2418">
        <v>55</v>
      </c>
      <c r="B2418" t="b">
        <v>0</v>
      </c>
    </row>
    <row r="2419" spans="1:2" x14ac:dyDescent="0.25">
      <c r="A2419">
        <v>54.3</v>
      </c>
      <c r="B2419" t="b">
        <v>0</v>
      </c>
    </row>
    <row r="2420" spans="1:2" x14ac:dyDescent="0.25">
      <c r="A2420">
        <v>53.6</v>
      </c>
      <c r="B2420" t="b">
        <v>0</v>
      </c>
    </row>
    <row r="2421" spans="1:2" x14ac:dyDescent="0.25">
      <c r="A2421">
        <v>53.1</v>
      </c>
      <c r="B2421" t="b">
        <v>0</v>
      </c>
    </row>
    <row r="2422" spans="1:2" x14ac:dyDescent="0.25">
      <c r="A2422">
        <v>52.5</v>
      </c>
      <c r="B2422" t="b">
        <v>0</v>
      </c>
    </row>
    <row r="2423" spans="1:2" x14ac:dyDescent="0.25">
      <c r="A2423">
        <v>51.9</v>
      </c>
      <c r="B2423" t="b">
        <v>0</v>
      </c>
    </row>
    <row r="2424" spans="1:2" x14ac:dyDescent="0.25">
      <c r="A2424">
        <v>51.4</v>
      </c>
      <c r="B2424" t="b">
        <v>0</v>
      </c>
    </row>
    <row r="2425" spans="1:2" x14ac:dyDescent="0.25">
      <c r="A2425">
        <v>58</v>
      </c>
      <c r="B2425" t="b">
        <v>0</v>
      </c>
    </row>
    <row r="2426" spans="1:2" x14ac:dyDescent="0.25">
      <c r="A2426">
        <v>52</v>
      </c>
      <c r="B2426" t="b">
        <v>0</v>
      </c>
    </row>
    <row r="2427" spans="1:2" x14ac:dyDescent="0.25">
      <c r="A2427">
        <v>49.6</v>
      </c>
      <c r="B2427" t="b">
        <v>0</v>
      </c>
    </row>
    <row r="2428" spans="1:2" x14ac:dyDescent="0.25">
      <c r="A2428">
        <v>48.9</v>
      </c>
      <c r="B2428" t="b">
        <v>0</v>
      </c>
    </row>
    <row r="2429" spans="1:2" x14ac:dyDescent="0.25">
      <c r="A2429">
        <v>82.8</v>
      </c>
      <c r="B2429" t="b">
        <v>0</v>
      </c>
    </row>
    <row r="2430" spans="1:2" x14ac:dyDescent="0.25">
      <c r="A2430">
        <v>82.6</v>
      </c>
      <c r="B2430" t="b">
        <v>1</v>
      </c>
    </row>
    <row r="2431" spans="1:2" x14ac:dyDescent="0.25">
      <c r="A2431">
        <v>82.4</v>
      </c>
      <c r="B2431" t="b">
        <v>1</v>
      </c>
    </row>
    <row r="2432" spans="1:2" x14ac:dyDescent="0.25">
      <c r="A2432">
        <v>82</v>
      </c>
      <c r="B2432" t="b">
        <v>1</v>
      </c>
    </row>
    <row r="2433" spans="1:2" x14ac:dyDescent="0.25">
      <c r="A2433">
        <v>82.1</v>
      </c>
      <c r="B2433" t="b">
        <v>1</v>
      </c>
    </row>
    <row r="2434" spans="1:2" x14ac:dyDescent="0.25">
      <c r="A2434">
        <v>81.900000000000006</v>
      </c>
      <c r="B2434" t="b">
        <v>1</v>
      </c>
    </row>
    <row r="2435" spans="1:2" x14ac:dyDescent="0.25">
      <c r="A2435">
        <v>81.599999999999994</v>
      </c>
      <c r="B2435" t="b">
        <v>1</v>
      </c>
    </row>
    <row r="2436" spans="1:2" x14ac:dyDescent="0.25">
      <c r="A2436">
        <v>81.3</v>
      </c>
      <c r="B2436" t="b">
        <v>1</v>
      </c>
    </row>
    <row r="2437" spans="1:2" x14ac:dyDescent="0.25">
      <c r="A2437">
        <v>89</v>
      </c>
      <c r="B2437" t="b">
        <v>1</v>
      </c>
    </row>
    <row r="2438" spans="1:2" x14ac:dyDescent="0.25">
      <c r="A2438">
        <v>88</v>
      </c>
      <c r="B2438" t="b">
        <v>1</v>
      </c>
    </row>
    <row r="2439" spans="1:2" x14ac:dyDescent="0.25">
      <c r="A2439">
        <v>81</v>
      </c>
      <c r="B2439" t="b">
        <v>1</v>
      </c>
    </row>
    <row r="2440" spans="1:2" x14ac:dyDescent="0.25">
      <c r="A2440">
        <v>81</v>
      </c>
      <c r="B2440" t="b">
        <v>1</v>
      </c>
    </row>
    <row r="2441" spans="1:2" x14ac:dyDescent="0.25">
      <c r="A2441">
        <v>79.400000000000006</v>
      </c>
      <c r="B2441" t="b">
        <v>1</v>
      </c>
    </row>
    <row r="2442" spans="1:2" x14ac:dyDescent="0.25">
      <c r="A2442">
        <v>79.5</v>
      </c>
      <c r="B2442" t="b">
        <v>1</v>
      </c>
    </row>
    <row r="2443" spans="1:2" x14ac:dyDescent="0.25">
      <c r="A2443">
        <v>79.400000000000006</v>
      </c>
      <c r="B2443" t="b">
        <v>1</v>
      </c>
    </row>
    <row r="2444" spans="1:2" x14ac:dyDescent="0.25">
      <c r="A2444">
        <v>79.099999999999994</v>
      </c>
      <c r="B2444" t="b">
        <v>1</v>
      </c>
    </row>
    <row r="2445" spans="1:2" x14ac:dyDescent="0.25">
      <c r="A2445">
        <v>74.900000000000006</v>
      </c>
      <c r="B2445" t="b">
        <v>0</v>
      </c>
    </row>
    <row r="2446" spans="1:2" x14ac:dyDescent="0.25">
      <c r="A2446">
        <v>74.7</v>
      </c>
      <c r="B2446" t="b">
        <v>1</v>
      </c>
    </row>
    <row r="2447" spans="1:2" x14ac:dyDescent="0.25">
      <c r="A2447">
        <v>74.599999999999994</v>
      </c>
      <c r="B2447" t="b">
        <v>1</v>
      </c>
    </row>
    <row r="2448" spans="1:2" x14ac:dyDescent="0.25">
      <c r="A2448">
        <v>74.5</v>
      </c>
      <c r="B2448" t="b">
        <v>1</v>
      </c>
    </row>
    <row r="2449" spans="1:2" x14ac:dyDescent="0.25">
      <c r="A2449">
        <v>74.5</v>
      </c>
      <c r="B2449" t="b">
        <v>1</v>
      </c>
    </row>
    <row r="2450" spans="1:2" x14ac:dyDescent="0.25">
      <c r="A2450">
        <v>74.5</v>
      </c>
      <c r="B2450" t="b">
        <v>1</v>
      </c>
    </row>
    <row r="2451" spans="1:2" x14ac:dyDescent="0.25">
      <c r="A2451">
        <v>71.8</v>
      </c>
      <c r="B2451" t="b">
        <v>1</v>
      </c>
    </row>
    <row r="2452" spans="1:2" x14ac:dyDescent="0.25">
      <c r="A2452">
        <v>72.3</v>
      </c>
      <c r="B2452" t="b">
        <v>1</v>
      </c>
    </row>
    <row r="2453" spans="1:2" x14ac:dyDescent="0.25">
      <c r="A2453">
        <v>73.7</v>
      </c>
      <c r="B2453" t="b">
        <v>1</v>
      </c>
    </row>
    <row r="2454" spans="1:2" x14ac:dyDescent="0.25">
      <c r="A2454">
        <v>73.8</v>
      </c>
      <c r="B2454" t="b">
        <v>1</v>
      </c>
    </row>
    <row r="2455" spans="1:2" x14ac:dyDescent="0.25">
      <c r="A2455">
        <v>74.2</v>
      </c>
      <c r="B2455" t="b">
        <v>1</v>
      </c>
    </row>
    <row r="2456" spans="1:2" x14ac:dyDescent="0.25">
      <c r="A2456">
        <v>69.099999999999994</v>
      </c>
      <c r="B2456" t="b">
        <v>1</v>
      </c>
    </row>
    <row r="2457" spans="1:2" x14ac:dyDescent="0.25">
      <c r="A2457">
        <v>73.900000000000006</v>
      </c>
      <c r="B2457" t="b">
        <v>1</v>
      </c>
    </row>
    <row r="2458" spans="1:2" x14ac:dyDescent="0.25">
      <c r="A2458">
        <v>73.7</v>
      </c>
      <c r="B2458" t="b">
        <v>0</v>
      </c>
    </row>
    <row r="2459" spans="1:2" x14ac:dyDescent="0.25">
      <c r="A2459">
        <v>72.7</v>
      </c>
      <c r="B2459" t="b">
        <v>0</v>
      </c>
    </row>
    <row r="2460" spans="1:2" x14ac:dyDescent="0.25">
      <c r="A2460">
        <v>71.5</v>
      </c>
      <c r="B2460" t="b">
        <v>0</v>
      </c>
    </row>
    <row r="2461" spans="1:2" x14ac:dyDescent="0.25">
      <c r="A2461">
        <v>64.099999999999994</v>
      </c>
      <c r="B2461" t="b">
        <v>0</v>
      </c>
    </row>
    <row r="2462" spans="1:2" x14ac:dyDescent="0.25">
      <c r="A2462">
        <v>63.8</v>
      </c>
      <c r="B2462" t="b">
        <v>0</v>
      </c>
    </row>
    <row r="2463" spans="1:2" x14ac:dyDescent="0.25">
      <c r="A2463">
        <v>63.5</v>
      </c>
      <c r="B2463" t="b">
        <v>0</v>
      </c>
    </row>
    <row r="2464" spans="1:2" x14ac:dyDescent="0.25">
      <c r="A2464">
        <v>63.2</v>
      </c>
      <c r="B2464" t="b">
        <v>0</v>
      </c>
    </row>
    <row r="2465" spans="1:2" x14ac:dyDescent="0.25">
      <c r="A2465">
        <v>62.7</v>
      </c>
      <c r="B2465" t="b">
        <v>0</v>
      </c>
    </row>
    <row r="2466" spans="1:2" x14ac:dyDescent="0.25">
      <c r="A2466">
        <v>62.5</v>
      </c>
      <c r="B2466" t="b">
        <v>0</v>
      </c>
    </row>
    <row r="2467" spans="1:2" x14ac:dyDescent="0.25">
      <c r="A2467">
        <v>62</v>
      </c>
      <c r="B2467" t="b">
        <v>0</v>
      </c>
    </row>
    <row r="2468" spans="1:2" x14ac:dyDescent="0.25">
      <c r="A2468">
        <v>61.8</v>
      </c>
      <c r="B2468" t="b">
        <v>0</v>
      </c>
    </row>
    <row r="2469" spans="1:2" x14ac:dyDescent="0.25">
      <c r="A2469">
        <v>61.4</v>
      </c>
      <c r="B2469" t="b">
        <v>0</v>
      </c>
    </row>
    <row r="2470" spans="1:2" x14ac:dyDescent="0.25">
      <c r="A2470">
        <v>61</v>
      </c>
      <c r="B2470" t="b">
        <v>0</v>
      </c>
    </row>
    <row r="2471" spans="1:2" x14ac:dyDescent="0.25">
      <c r="A2471">
        <v>67</v>
      </c>
      <c r="B2471" t="b">
        <v>0</v>
      </c>
    </row>
    <row r="2472" spans="1:2" x14ac:dyDescent="0.25">
      <c r="A2472">
        <v>59.7</v>
      </c>
      <c r="B2472" t="b">
        <v>0</v>
      </c>
    </row>
    <row r="2473" spans="1:2" x14ac:dyDescent="0.25">
      <c r="A2473">
        <v>59.6</v>
      </c>
      <c r="B2473" t="b">
        <v>0</v>
      </c>
    </row>
    <row r="2474" spans="1:2" x14ac:dyDescent="0.25">
      <c r="A2474">
        <v>59.4</v>
      </c>
      <c r="B2474" t="b">
        <v>0</v>
      </c>
    </row>
    <row r="2475" spans="1:2" x14ac:dyDescent="0.25">
      <c r="A2475">
        <v>58.9</v>
      </c>
      <c r="B2475" t="b">
        <v>0</v>
      </c>
    </row>
    <row r="2476" spans="1:2" x14ac:dyDescent="0.25">
      <c r="A2476">
        <v>58.6</v>
      </c>
      <c r="B2476" t="b">
        <v>0</v>
      </c>
    </row>
    <row r="2477" spans="1:2" x14ac:dyDescent="0.25">
      <c r="A2477">
        <v>71.599999999999994</v>
      </c>
      <c r="B2477" t="b">
        <v>0</v>
      </c>
    </row>
    <row r="2478" spans="1:2" x14ac:dyDescent="0.25">
      <c r="A2478">
        <v>71.400000000000006</v>
      </c>
      <c r="B2478" t="b">
        <v>1</v>
      </c>
    </row>
    <row r="2479" spans="1:2" x14ac:dyDescent="0.25">
      <c r="A2479">
        <v>71.2</v>
      </c>
      <c r="B2479" t="b">
        <v>1</v>
      </c>
    </row>
    <row r="2480" spans="1:2" x14ac:dyDescent="0.25">
      <c r="A2480">
        <v>71.3</v>
      </c>
      <c r="B2480" t="b">
        <v>1</v>
      </c>
    </row>
    <row r="2481" spans="1:2" x14ac:dyDescent="0.25">
      <c r="A2481">
        <v>76</v>
      </c>
      <c r="B2481" t="b">
        <v>1</v>
      </c>
    </row>
    <row r="2482" spans="1:2" x14ac:dyDescent="0.25">
      <c r="A2482">
        <v>73</v>
      </c>
      <c r="B2482" t="b">
        <v>1</v>
      </c>
    </row>
    <row r="2483" spans="1:2" x14ac:dyDescent="0.25">
      <c r="A2483">
        <v>70</v>
      </c>
      <c r="B2483" t="b">
        <v>1</v>
      </c>
    </row>
    <row r="2484" spans="1:2" x14ac:dyDescent="0.25">
      <c r="A2484">
        <v>69.8</v>
      </c>
      <c r="B2484" t="b">
        <v>1</v>
      </c>
    </row>
    <row r="2485" spans="1:2" x14ac:dyDescent="0.25">
      <c r="A2485">
        <v>69.5</v>
      </c>
      <c r="B2485" t="b">
        <v>1</v>
      </c>
    </row>
    <row r="2486" spans="1:2" x14ac:dyDescent="0.25">
      <c r="A2486">
        <v>69.3</v>
      </c>
      <c r="B2486" t="b">
        <v>1</v>
      </c>
    </row>
    <row r="2487" spans="1:2" x14ac:dyDescent="0.25">
      <c r="A2487">
        <v>68.900000000000006</v>
      </c>
      <c r="B2487" t="b">
        <v>1</v>
      </c>
    </row>
    <row r="2488" spans="1:2" x14ac:dyDescent="0.25">
      <c r="A2488">
        <v>68.3</v>
      </c>
      <c r="B2488" t="b">
        <v>0</v>
      </c>
    </row>
    <row r="2489" spans="1:2" x14ac:dyDescent="0.25">
      <c r="A2489">
        <v>68</v>
      </c>
      <c r="B2489" t="b">
        <v>0</v>
      </c>
    </row>
    <row r="2490" spans="1:2" x14ac:dyDescent="0.25">
      <c r="A2490">
        <v>67.900000000000006</v>
      </c>
      <c r="B2490" t="b">
        <v>0</v>
      </c>
    </row>
    <row r="2491" spans="1:2" x14ac:dyDescent="0.25">
      <c r="A2491">
        <v>67.7</v>
      </c>
      <c r="B2491" t="b">
        <v>0</v>
      </c>
    </row>
    <row r="2492" spans="1:2" x14ac:dyDescent="0.25">
      <c r="A2492">
        <v>67.400000000000006</v>
      </c>
      <c r="B2492" t="b">
        <v>0</v>
      </c>
    </row>
    <row r="2493" spans="1:2" x14ac:dyDescent="0.25">
      <c r="A2493">
        <v>58.9</v>
      </c>
      <c r="B2493" t="b">
        <v>0</v>
      </c>
    </row>
    <row r="2494" spans="1:2" x14ac:dyDescent="0.25">
      <c r="A2494">
        <v>58.4</v>
      </c>
      <c r="B2494" t="b">
        <v>1</v>
      </c>
    </row>
    <row r="2495" spans="1:2" x14ac:dyDescent="0.25">
      <c r="A2495">
        <v>57.6</v>
      </c>
      <c r="B2495" t="b">
        <v>1</v>
      </c>
    </row>
    <row r="2496" spans="1:2" x14ac:dyDescent="0.25">
      <c r="A2496">
        <v>56.5</v>
      </c>
      <c r="B2496" t="b">
        <v>1</v>
      </c>
    </row>
    <row r="2497" spans="1:2" x14ac:dyDescent="0.25">
      <c r="A2497">
        <v>55</v>
      </c>
      <c r="B2497" t="b">
        <v>1</v>
      </c>
    </row>
    <row r="2498" spans="1:2" x14ac:dyDescent="0.25">
      <c r="A2498">
        <v>53.6</v>
      </c>
      <c r="B2498" t="b">
        <v>1</v>
      </c>
    </row>
    <row r="2499" spans="1:2" x14ac:dyDescent="0.25">
      <c r="A2499">
        <v>52.6</v>
      </c>
      <c r="B2499" t="b">
        <v>1</v>
      </c>
    </row>
    <row r="2500" spans="1:2" x14ac:dyDescent="0.25">
      <c r="A2500">
        <v>51.4</v>
      </c>
      <c r="B2500" t="b">
        <v>1</v>
      </c>
    </row>
    <row r="2501" spans="1:2" x14ac:dyDescent="0.25">
      <c r="A2501">
        <v>50</v>
      </c>
      <c r="B2501" t="b">
        <v>1</v>
      </c>
    </row>
    <row r="2502" spans="1:2" x14ac:dyDescent="0.25">
      <c r="A2502">
        <v>47.8</v>
      </c>
      <c r="B2502" t="b">
        <v>1</v>
      </c>
    </row>
    <row r="2503" spans="1:2" x14ac:dyDescent="0.25">
      <c r="A2503">
        <v>46</v>
      </c>
      <c r="B2503" t="b">
        <v>1</v>
      </c>
    </row>
    <row r="2504" spans="1:2" x14ac:dyDescent="0.25">
      <c r="A2504">
        <v>45.6</v>
      </c>
      <c r="B2504" t="b">
        <v>1</v>
      </c>
    </row>
    <row r="2505" spans="1:2" x14ac:dyDescent="0.25">
      <c r="A2505">
        <v>45.9</v>
      </c>
      <c r="B2505" t="b">
        <v>1</v>
      </c>
    </row>
    <row r="2506" spans="1:2" x14ac:dyDescent="0.25">
      <c r="A2506">
        <v>46.4</v>
      </c>
      <c r="B2506" t="b">
        <v>1</v>
      </c>
    </row>
    <row r="2507" spans="1:2" x14ac:dyDescent="0.25">
      <c r="A2507">
        <v>47.1</v>
      </c>
      <c r="B2507" t="b">
        <v>1</v>
      </c>
    </row>
    <row r="2508" spans="1:2" x14ac:dyDescent="0.25">
      <c r="A2508">
        <v>48.4</v>
      </c>
      <c r="B2508" t="b">
        <v>1</v>
      </c>
    </row>
    <row r="2509" spans="1:2" x14ac:dyDescent="0.25">
      <c r="A2509">
        <v>82.4</v>
      </c>
      <c r="B2509" t="b">
        <v>0</v>
      </c>
    </row>
    <row r="2510" spans="1:2" x14ac:dyDescent="0.25">
      <c r="A2510">
        <v>82.3</v>
      </c>
      <c r="B2510" t="b">
        <v>1</v>
      </c>
    </row>
    <row r="2511" spans="1:2" x14ac:dyDescent="0.25">
      <c r="A2511">
        <v>81.900000000000006</v>
      </c>
      <c r="B2511" t="b">
        <v>1</v>
      </c>
    </row>
    <row r="2512" spans="1:2" x14ac:dyDescent="0.25">
      <c r="A2512">
        <v>81.7</v>
      </c>
      <c r="B2512" t="b">
        <v>1</v>
      </c>
    </row>
    <row r="2513" spans="1:2" x14ac:dyDescent="0.25">
      <c r="A2513">
        <v>81.7</v>
      </c>
      <c r="B2513" t="b">
        <v>1</v>
      </c>
    </row>
    <row r="2514" spans="1:2" x14ac:dyDescent="0.25">
      <c r="A2514">
        <v>81.5</v>
      </c>
      <c r="B2514" t="b">
        <v>0</v>
      </c>
    </row>
    <row r="2515" spans="1:2" x14ac:dyDescent="0.25">
      <c r="A2515">
        <v>81.400000000000006</v>
      </c>
      <c r="B2515" t="b">
        <v>0</v>
      </c>
    </row>
    <row r="2516" spans="1:2" x14ac:dyDescent="0.25">
      <c r="A2516">
        <v>81.099999999999994</v>
      </c>
      <c r="B2516" t="b">
        <v>0</v>
      </c>
    </row>
    <row r="2517" spans="1:2" x14ac:dyDescent="0.25">
      <c r="A2517">
        <v>89</v>
      </c>
      <c r="B2517" t="b">
        <v>0</v>
      </c>
    </row>
    <row r="2518" spans="1:2" x14ac:dyDescent="0.25">
      <c r="A2518">
        <v>88</v>
      </c>
      <c r="B2518" t="b">
        <v>0</v>
      </c>
    </row>
    <row r="2519" spans="1:2" x14ac:dyDescent="0.25">
      <c r="A2519">
        <v>85</v>
      </c>
      <c r="B2519" t="b">
        <v>0</v>
      </c>
    </row>
    <row r="2520" spans="1:2" x14ac:dyDescent="0.25">
      <c r="A2520">
        <v>83</v>
      </c>
      <c r="B2520" t="b">
        <v>0</v>
      </c>
    </row>
    <row r="2521" spans="1:2" x14ac:dyDescent="0.25">
      <c r="A2521">
        <v>82</v>
      </c>
      <c r="B2521" t="b">
        <v>0</v>
      </c>
    </row>
    <row r="2522" spans="1:2" x14ac:dyDescent="0.25">
      <c r="A2522">
        <v>79.900000000000006</v>
      </c>
      <c r="B2522" t="b">
        <v>0</v>
      </c>
    </row>
    <row r="2523" spans="1:2" x14ac:dyDescent="0.25">
      <c r="A2523">
        <v>79.8</v>
      </c>
      <c r="B2523" t="b">
        <v>0</v>
      </c>
    </row>
    <row r="2524" spans="1:2" x14ac:dyDescent="0.25">
      <c r="A2524">
        <v>79.599999999999994</v>
      </c>
      <c r="B2524" t="b">
        <v>0</v>
      </c>
    </row>
    <row r="2525" spans="1:2" x14ac:dyDescent="0.25">
      <c r="A2525">
        <v>83.4</v>
      </c>
      <c r="B2525" t="b">
        <v>0</v>
      </c>
    </row>
    <row r="2526" spans="1:2" x14ac:dyDescent="0.25">
      <c r="A2526">
        <v>83.2</v>
      </c>
      <c r="B2526" t="b">
        <v>0</v>
      </c>
    </row>
    <row r="2527" spans="1:2" x14ac:dyDescent="0.25">
      <c r="A2527">
        <v>83</v>
      </c>
      <c r="B2527" t="b">
        <v>0</v>
      </c>
    </row>
    <row r="2528" spans="1:2" x14ac:dyDescent="0.25">
      <c r="A2528">
        <v>82.7</v>
      </c>
      <c r="B2528" t="b">
        <v>0</v>
      </c>
    </row>
    <row r="2529" spans="1:2" x14ac:dyDescent="0.25">
      <c r="A2529">
        <v>82.6</v>
      </c>
      <c r="B2529" t="b">
        <v>0</v>
      </c>
    </row>
    <row r="2530" spans="1:2" x14ac:dyDescent="0.25">
      <c r="A2530">
        <v>82.3</v>
      </c>
      <c r="B2530" t="b">
        <v>0</v>
      </c>
    </row>
    <row r="2531" spans="1:2" x14ac:dyDescent="0.25">
      <c r="A2531">
        <v>82.1</v>
      </c>
      <c r="B2531" t="b">
        <v>0</v>
      </c>
    </row>
    <row r="2532" spans="1:2" x14ac:dyDescent="0.25">
      <c r="A2532">
        <v>82</v>
      </c>
      <c r="B2532" t="b">
        <v>0</v>
      </c>
    </row>
    <row r="2533" spans="1:2" x14ac:dyDescent="0.25">
      <c r="A2533">
        <v>81.7</v>
      </c>
      <c r="B2533" t="b">
        <v>0</v>
      </c>
    </row>
    <row r="2534" spans="1:2" x14ac:dyDescent="0.25">
      <c r="A2534">
        <v>81.5</v>
      </c>
      <c r="B2534" t="b">
        <v>0</v>
      </c>
    </row>
    <row r="2535" spans="1:2" x14ac:dyDescent="0.25">
      <c r="A2535">
        <v>81.099999999999994</v>
      </c>
      <c r="B2535" t="b">
        <v>0</v>
      </c>
    </row>
    <row r="2536" spans="1:2" x14ac:dyDescent="0.25">
      <c r="A2536">
        <v>81</v>
      </c>
      <c r="B2536" t="b">
        <v>0</v>
      </c>
    </row>
    <row r="2537" spans="1:2" x14ac:dyDescent="0.25">
      <c r="A2537">
        <v>85</v>
      </c>
      <c r="B2537" t="b">
        <v>0</v>
      </c>
    </row>
    <row r="2538" spans="1:2" x14ac:dyDescent="0.25">
      <c r="A2538">
        <v>84</v>
      </c>
      <c r="B2538" t="b">
        <v>0</v>
      </c>
    </row>
    <row r="2539" spans="1:2" x14ac:dyDescent="0.25">
      <c r="A2539">
        <v>82</v>
      </c>
      <c r="B2539" t="b">
        <v>0</v>
      </c>
    </row>
    <row r="2540" spans="1:2" x14ac:dyDescent="0.25">
      <c r="A2540">
        <v>79.7</v>
      </c>
      <c r="B2540" t="b">
        <v>0</v>
      </c>
    </row>
    <row r="2541" spans="1:2" x14ac:dyDescent="0.25">
      <c r="A2541">
        <v>64.5</v>
      </c>
      <c r="B2541" t="b">
        <v>0</v>
      </c>
    </row>
    <row r="2542" spans="1:2" x14ac:dyDescent="0.25">
      <c r="A2542">
        <v>64.400000000000006</v>
      </c>
      <c r="B2542" t="b">
        <v>0</v>
      </c>
    </row>
    <row r="2543" spans="1:2" x14ac:dyDescent="0.25">
      <c r="A2543">
        <v>63.6</v>
      </c>
      <c r="B2543" t="b">
        <v>0</v>
      </c>
    </row>
    <row r="2544" spans="1:2" x14ac:dyDescent="0.25">
      <c r="A2544">
        <v>62.8</v>
      </c>
      <c r="B2544" t="b">
        <v>0</v>
      </c>
    </row>
    <row r="2545" spans="1:2" x14ac:dyDescent="0.25">
      <c r="A2545">
        <v>71.7</v>
      </c>
      <c r="B2545" t="b">
        <v>0</v>
      </c>
    </row>
    <row r="2546" spans="1:2" x14ac:dyDescent="0.25">
      <c r="A2546">
        <v>73.7</v>
      </c>
      <c r="B2546" t="b">
        <v>0</v>
      </c>
    </row>
    <row r="2547" spans="1:2" x14ac:dyDescent="0.25">
      <c r="A2547">
        <v>73.8</v>
      </c>
      <c r="B2547" t="b">
        <v>0</v>
      </c>
    </row>
    <row r="2548" spans="1:2" x14ac:dyDescent="0.25">
      <c r="A2548">
        <v>73.8</v>
      </c>
      <c r="B2548" t="b">
        <v>0</v>
      </c>
    </row>
    <row r="2549" spans="1:2" x14ac:dyDescent="0.25">
      <c r="A2549">
        <v>73.8</v>
      </c>
      <c r="B2549" t="b">
        <v>1</v>
      </c>
    </row>
    <row r="2550" spans="1:2" x14ac:dyDescent="0.25">
      <c r="A2550">
        <v>73.7</v>
      </c>
      <c r="B2550" t="b">
        <v>1</v>
      </c>
    </row>
    <row r="2551" spans="1:2" x14ac:dyDescent="0.25">
      <c r="A2551">
        <v>73.5</v>
      </c>
      <c r="B2551" t="b">
        <v>1</v>
      </c>
    </row>
    <row r="2552" spans="1:2" x14ac:dyDescent="0.25">
      <c r="A2552">
        <v>73.2</v>
      </c>
      <c r="B2552" t="b">
        <v>1</v>
      </c>
    </row>
    <row r="2553" spans="1:2" x14ac:dyDescent="0.25">
      <c r="A2553">
        <v>73</v>
      </c>
      <c r="B2553" t="b">
        <v>1</v>
      </c>
    </row>
    <row r="2554" spans="1:2" x14ac:dyDescent="0.25">
      <c r="A2554">
        <v>72.8</v>
      </c>
      <c r="B2554" t="b">
        <v>1</v>
      </c>
    </row>
    <row r="2555" spans="1:2" x14ac:dyDescent="0.25">
      <c r="A2555">
        <v>72.7</v>
      </c>
      <c r="B2555" t="b">
        <v>1</v>
      </c>
    </row>
    <row r="2556" spans="1:2" x14ac:dyDescent="0.25">
      <c r="A2556">
        <v>72.599999999999994</v>
      </c>
      <c r="B2556" t="b">
        <v>1</v>
      </c>
    </row>
    <row r="2557" spans="1:2" x14ac:dyDescent="0.25">
      <c r="A2557">
        <v>69.7</v>
      </c>
      <c r="B2557" t="b">
        <v>0</v>
      </c>
    </row>
    <row r="2558" spans="1:2" x14ac:dyDescent="0.25">
      <c r="A2558">
        <v>69.599999999999994</v>
      </c>
      <c r="B2558" t="b">
        <v>1</v>
      </c>
    </row>
    <row r="2559" spans="1:2" x14ac:dyDescent="0.25">
      <c r="A2559">
        <v>69.3</v>
      </c>
      <c r="B2559" t="b">
        <v>1</v>
      </c>
    </row>
    <row r="2560" spans="1:2" x14ac:dyDescent="0.25">
      <c r="A2560">
        <v>68.8</v>
      </c>
      <c r="B2560" t="b">
        <v>1</v>
      </c>
    </row>
    <row r="2561" spans="1:2" x14ac:dyDescent="0.25">
      <c r="A2561">
        <v>68.099999999999994</v>
      </c>
      <c r="B2561" t="b">
        <v>1</v>
      </c>
    </row>
    <row r="2562" spans="1:2" x14ac:dyDescent="0.25">
      <c r="A2562">
        <v>67.3</v>
      </c>
      <c r="B2562" t="b">
        <v>1</v>
      </c>
    </row>
    <row r="2563" spans="1:2" x14ac:dyDescent="0.25">
      <c r="A2563">
        <v>66.7</v>
      </c>
      <c r="B2563" t="b">
        <v>1</v>
      </c>
    </row>
    <row r="2564" spans="1:2" x14ac:dyDescent="0.25">
      <c r="A2564">
        <v>66.400000000000006</v>
      </c>
      <c r="B2564" t="b">
        <v>1</v>
      </c>
    </row>
    <row r="2565" spans="1:2" x14ac:dyDescent="0.25">
      <c r="A2565">
        <v>66.099999999999994</v>
      </c>
      <c r="B2565" t="b">
        <v>1</v>
      </c>
    </row>
    <row r="2566" spans="1:2" x14ac:dyDescent="0.25">
      <c r="A2566">
        <v>65.900000000000006</v>
      </c>
      <c r="B2566" t="b">
        <v>1</v>
      </c>
    </row>
    <row r="2567" spans="1:2" x14ac:dyDescent="0.25">
      <c r="A2567">
        <v>65.5</v>
      </c>
      <c r="B2567" t="b">
        <v>1</v>
      </c>
    </row>
    <row r="2568" spans="1:2" x14ac:dyDescent="0.25">
      <c r="A2568">
        <v>65.900000000000006</v>
      </c>
      <c r="B2568" t="b">
        <v>1</v>
      </c>
    </row>
    <row r="2569" spans="1:2" x14ac:dyDescent="0.25">
      <c r="A2569">
        <v>65.2</v>
      </c>
      <c r="B2569" t="b">
        <v>1</v>
      </c>
    </row>
    <row r="2570" spans="1:2" x14ac:dyDescent="0.25">
      <c r="A2570">
        <v>64.3</v>
      </c>
      <c r="B2570" t="b">
        <v>1</v>
      </c>
    </row>
    <row r="2571" spans="1:2" x14ac:dyDescent="0.25">
      <c r="A2571">
        <v>64</v>
      </c>
      <c r="B2571" t="b">
        <v>0</v>
      </c>
    </row>
    <row r="2572" spans="1:2" x14ac:dyDescent="0.25">
      <c r="A2572">
        <v>63.7</v>
      </c>
      <c r="B2572" t="b">
        <v>0</v>
      </c>
    </row>
    <row r="2573" spans="1:2" x14ac:dyDescent="0.25">
      <c r="A2573">
        <v>74.900000000000006</v>
      </c>
      <c r="B2573" t="b">
        <v>0</v>
      </c>
    </row>
    <row r="2574" spans="1:2" x14ac:dyDescent="0.25">
      <c r="A2574">
        <v>74.599999999999994</v>
      </c>
      <c r="B2574" t="b">
        <v>1</v>
      </c>
    </row>
    <row r="2575" spans="1:2" x14ac:dyDescent="0.25">
      <c r="A2575">
        <v>74.5</v>
      </c>
      <c r="B2575" t="b">
        <v>1</v>
      </c>
    </row>
    <row r="2576" spans="1:2" x14ac:dyDescent="0.25">
      <c r="A2576">
        <v>74.3</v>
      </c>
      <c r="B2576" t="b">
        <v>1</v>
      </c>
    </row>
    <row r="2577" spans="1:2" x14ac:dyDescent="0.25">
      <c r="A2577">
        <v>74.099999999999994</v>
      </c>
      <c r="B2577" t="b">
        <v>1</v>
      </c>
    </row>
    <row r="2578" spans="1:2" x14ac:dyDescent="0.25">
      <c r="A2578">
        <v>73.900000000000006</v>
      </c>
      <c r="B2578" t="b">
        <v>1</v>
      </c>
    </row>
    <row r="2579" spans="1:2" x14ac:dyDescent="0.25">
      <c r="A2579">
        <v>73.7</v>
      </c>
      <c r="B2579" t="b">
        <v>1</v>
      </c>
    </row>
    <row r="2580" spans="1:2" x14ac:dyDescent="0.25">
      <c r="A2580">
        <v>73.5</v>
      </c>
      <c r="B2580" t="b">
        <v>1</v>
      </c>
    </row>
    <row r="2581" spans="1:2" x14ac:dyDescent="0.25">
      <c r="A2581">
        <v>73.3</v>
      </c>
      <c r="B2581" t="b">
        <v>1</v>
      </c>
    </row>
    <row r="2582" spans="1:2" x14ac:dyDescent="0.25">
      <c r="A2582">
        <v>73</v>
      </c>
      <c r="B2582" t="b">
        <v>1</v>
      </c>
    </row>
    <row r="2583" spans="1:2" x14ac:dyDescent="0.25">
      <c r="A2583">
        <v>72.5</v>
      </c>
      <c r="B2583" t="b">
        <v>1</v>
      </c>
    </row>
    <row r="2584" spans="1:2" x14ac:dyDescent="0.25">
      <c r="A2584">
        <v>71.599999999999994</v>
      </c>
      <c r="B2584" t="b">
        <v>1</v>
      </c>
    </row>
    <row r="2585" spans="1:2" x14ac:dyDescent="0.25">
      <c r="A2585">
        <v>71.7</v>
      </c>
      <c r="B2585" t="b">
        <v>1</v>
      </c>
    </row>
    <row r="2586" spans="1:2" x14ac:dyDescent="0.25">
      <c r="A2586">
        <v>71.400000000000006</v>
      </c>
      <c r="B2586" t="b">
        <v>1</v>
      </c>
    </row>
    <row r="2587" spans="1:2" x14ac:dyDescent="0.25">
      <c r="A2587">
        <v>71.2</v>
      </c>
      <c r="B2587" t="b">
        <v>1</v>
      </c>
    </row>
    <row r="2588" spans="1:2" x14ac:dyDescent="0.25">
      <c r="A2588">
        <v>71.099999999999994</v>
      </c>
      <c r="B2588" t="b">
        <v>1</v>
      </c>
    </row>
    <row r="2589" spans="1:2" x14ac:dyDescent="0.25">
      <c r="A2589">
        <v>75.7</v>
      </c>
      <c r="B2589" t="b">
        <v>0</v>
      </c>
    </row>
    <row r="2590" spans="1:2" x14ac:dyDescent="0.25">
      <c r="A2590">
        <v>75.5</v>
      </c>
      <c r="B2590" t="b">
        <v>0</v>
      </c>
    </row>
    <row r="2591" spans="1:2" x14ac:dyDescent="0.25">
      <c r="A2591">
        <v>75.3</v>
      </c>
      <c r="B2591" t="b">
        <v>0</v>
      </c>
    </row>
    <row r="2592" spans="1:2" x14ac:dyDescent="0.25">
      <c r="A2592">
        <v>75.099999999999994</v>
      </c>
      <c r="B2592" t="b">
        <v>0</v>
      </c>
    </row>
    <row r="2593" spans="1:2" x14ac:dyDescent="0.25">
      <c r="A2593">
        <v>74.900000000000006</v>
      </c>
      <c r="B2593" t="b">
        <v>0</v>
      </c>
    </row>
    <row r="2594" spans="1:2" x14ac:dyDescent="0.25">
      <c r="A2594">
        <v>74.7</v>
      </c>
      <c r="B2594" t="b">
        <v>0</v>
      </c>
    </row>
    <row r="2595" spans="1:2" x14ac:dyDescent="0.25">
      <c r="A2595">
        <v>74.400000000000006</v>
      </c>
      <c r="B2595" t="b">
        <v>0</v>
      </c>
    </row>
    <row r="2596" spans="1:2" x14ac:dyDescent="0.25">
      <c r="A2596">
        <v>74.2</v>
      </c>
      <c r="B2596" t="b">
        <v>0</v>
      </c>
    </row>
    <row r="2597" spans="1:2" x14ac:dyDescent="0.25">
      <c r="A2597">
        <v>73.5</v>
      </c>
      <c r="B2597" t="b">
        <v>0</v>
      </c>
    </row>
    <row r="2598" spans="1:2" x14ac:dyDescent="0.25">
      <c r="A2598">
        <v>73.7</v>
      </c>
      <c r="B2598" t="b">
        <v>0</v>
      </c>
    </row>
    <row r="2599" spans="1:2" x14ac:dyDescent="0.25">
      <c r="A2599">
        <v>73.599999999999994</v>
      </c>
      <c r="B2599" t="b">
        <v>0</v>
      </c>
    </row>
    <row r="2600" spans="1:2" x14ac:dyDescent="0.25">
      <c r="A2600">
        <v>73.5</v>
      </c>
      <c r="B2600" t="b">
        <v>0</v>
      </c>
    </row>
    <row r="2601" spans="1:2" x14ac:dyDescent="0.25">
      <c r="A2601">
        <v>73.2</v>
      </c>
      <c r="B2601" t="b">
        <v>0</v>
      </c>
    </row>
    <row r="2602" spans="1:2" x14ac:dyDescent="0.25">
      <c r="A2602">
        <v>72.8</v>
      </c>
      <c r="B2602" t="b">
        <v>0</v>
      </c>
    </row>
    <row r="2603" spans="1:2" x14ac:dyDescent="0.25">
      <c r="A2603">
        <v>73.099999999999994</v>
      </c>
      <c r="B2603" t="b">
        <v>0</v>
      </c>
    </row>
    <row r="2604" spans="1:2" x14ac:dyDescent="0.25">
      <c r="A2604">
        <v>72.599999999999994</v>
      </c>
      <c r="B2604" t="b">
        <v>0</v>
      </c>
    </row>
    <row r="2605" spans="1:2" x14ac:dyDescent="0.25">
      <c r="A2605">
        <v>68.3</v>
      </c>
      <c r="B2605" t="b">
        <v>0</v>
      </c>
    </row>
    <row r="2606" spans="1:2" x14ac:dyDescent="0.25">
      <c r="A2606">
        <v>68</v>
      </c>
      <c r="B2606" t="b">
        <v>1</v>
      </c>
    </row>
    <row r="2607" spans="1:2" x14ac:dyDescent="0.25">
      <c r="A2607">
        <v>67.7</v>
      </c>
      <c r="B2607" t="b">
        <v>1</v>
      </c>
    </row>
    <row r="2608" spans="1:2" x14ac:dyDescent="0.25">
      <c r="A2608">
        <v>67.400000000000006</v>
      </c>
      <c r="B2608" t="b">
        <v>1</v>
      </c>
    </row>
    <row r="2609" spans="1:2" x14ac:dyDescent="0.25">
      <c r="A2609">
        <v>67.2</v>
      </c>
      <c r="B2609" t="b">
        <v>1</v>
      </c>
    </row>
    <row r="2610" spans="1:2" x14ac:dyDescent="0.25">
      <c r="A2610">
        <v>66.900000000000006</v>
      </c>
      <c r="B2610" t="b">
        <v>1</v>
      </c>
    </row>
    <row r="2611" spans="1:2" x14ac:dyDescent="0.25">
      <c r="A2611">
        <v>66.599999999999994</v>
      </c>
      <c r="B2611" t="b">
        <v>1</v>
      </c>
    </row>
    <row r="2612" spans="1:2" x14ac:dyDescent="0.25">
      <c r="A2612">
        <v>66.2</v>
      </c>
      <c r="B2612" t="b">
        <v>1</v>
      </c>
    </row>
    <row r="2613" spans="1:2" x14ac:dyDescent="0.25">
      <c r="A2613">
        <v>65.8</v>
      </c>
      <c r="B2613" t="b">
        <v>0</v>
      </c>
    </row>
    <row r="2614" spans="1:2" x14ac:dyDescent="0.25">
      <c r="A2614">
        <v>64.900000000000006</v>
      </c>
      <c r="B2614" t="b">
        <v>0</v>
      </c>
    </row>
    <row r="2615" spans="1:2" x14ac:dyDescent="0.25">
      <c r="A2615">
        <v>63.7</v>
      </c>
      <c r="B2615" t="b">
        <v>0</v>
      </c>
    </row>
    <row r="2616" spans="1:2" x14ac:dyDescent="0.25">
      <c r="A2616">
        <v>62.3</v>
      </c>
      <c r="B2616" t="b">
        <v>0</v>
      </c>
    </row>
    <row r="2617" spans="1:2" x14ac:dyDescent="0.25">
      <c r="A2617">
        <v>61</v>
      </c>
      <c r="B2617" t="b">
        <v>0</v>
      </c>
    </row>
    <row r="2618" spans="1:2" x14ac:dyDescent="0.25">
      <c r="A2618">
        <v>62</v>
      </c>
      <c r="B2618" t="b">
        <v>0</v>
      </c>
    </row>
    <row r="2619" spans="1:2" x14ac:dyDescent="0.25">
      <c r="A2619">
        <v>59.4</v>
      </c>
      <c r="B2619" t="b">
        <v>0</v>
      </c>
    </row>
    <row r="2620" spans="1:2" x14ac:dyDescent="0.25">
      <c r="A2620">
        <v>58.7</v>
      </c>
      <c r="B2620" t="b">
        <v>0</v>
      </c>
    </row>
    <row r="2621" spans="1:2" x14ac:dyDescent="0.25">
      <c r="A2621">
        <v>59.9</v>
      </c>
      <c r="B2621" t="b">
        <v>0</v>
      </c>
    </row>
    <row r="2622" spans="1:2" x14ac:dyDescent="0.25">
      <c r="A2622">
        <v>59.7</v>
      </c>
      <c r="B2622" t="b">
        <v>1</v>
      </c>
    </row>
    <row r="2623" spans="1:2" x14ac:dyDescent="0.25">
      <c r="A2623">
        <v>59.4</v>
      </c>
      <c r="B2623" t="b">
        <v>1</v>
      </c>
    </row>
    <row r="2624" spans="1:2" x14ac:dyDescent="0.25">
      <c r="A2624">
        <v>58.9</v>
      </c>
      <c r="B2624" t="b">
        <v>1</v>
      </c>
    </row>
    <row r="2625" spans="1:2" x14ac:dyDescent="0.25">
      <c r="A2625">
        <v>58.3</v>
      </c>
      <c r="B2625" t="b">
        <v>1</v>
      </c>
    </row>
    <row r="2626" spans="1:2" x14ac:dyDescent="0.25">
      <c r="A2626">
        <v>57.4</v>
      </c>
      <c r="B2626" t="b">
        <v>1</v>
      </c>
    </row>
    <row r="2627" spans="1:2" x14ac:dyDescent="0.25">
      <c r="A2627">
        <v>56.7</v>
      </c>
      <c r="B2627" t="b">
        <v>1</v>
      </c>
    </row>
    <row r="2628" spans="1:2" x14ac:dyDescent="0.25">
      <c r="A2628">
        <v>56.2</v>
      </c>
      <c r="B2628" t="b">
        <v>1</v>
      </c>
    </row>
    <row r="2629" spans="1:2" x14ac:dyDescent="0.25">
      <c r="A2629">
        <v>55.9</v>
      </c>
      <c r="B2629" t="b">
        <v>0</v>
      </c>
    </row>
    <row r="2630" spans="1:2" x14ac:dyDescent="0.25">
      <c r="A2630">
        <v>55.7</v>
      </c>
      <c r="B2630" t="b">
        <v>0</v>
      </c>
    </row>
    <row r="2631" spans="1:2" x14ac:dyDescent="0.25">
      <c r="A2631">
        <v>55</v>
      </c>
      <c r="B2631" t="b">
        <v>0</v>
      </c>
    </row>
    <row r="2632" spans="1:2" x14ac:dyDescent="0.25">
      <c r="A2632">
        <v>54.9</v>
      </c>
      <c r="B2632" t="b">
        <v>0</v>
      </c>
    </row>
    <row r="2633" spans="1:2" x14ac:dyDescent="0.25">
      <c r="A2633">
        <v>54.7</v>
      </c>
      <c r="B2633" t="b">
        <v>0</v>
      </c>
    </row>
    <row r="2634" spans="1:2" x14ac:dyDescent="0.25">
      <c r="A2634">
        <v>54.7</v>
      </c>
      <c r="B2634" t="b">
        <v>0</v>
      </c>
    </row>
    <row r="2635" spans="1:2" x14ac:dyDescent="0.25">
      <c r="A2635">
        <v>54.6</v>
      </c>
      <c r="B2635" t="b">
        <v>0</v>
      </c>
    </row>
    <row r="2636" spans="1:2" x14ac:dyDescent="0.25">
      <c r="A2636">
        <v>54.6</v>
      </c>
      <c r="B2636" t="b">
        <v>0</v>
      </c>
    </row>
    <row r="2637" spans="1:2" x14ac:dyDescent="0.25">
      <c r="A2637">
        <v>73.5</v>
      </c>
      <c r="B2637" t="b">
        <v>0</v>
      </c>
    </row>
    <row r="2638" spans="1:2" x14ac:dyDescent="0.25">
      <c r="A2638">
        <v>73.3</v>
      </c>
      <c r="B2638" t="b">
        <v>1</v>
      </c>
    </row>
    <row r="2639" spans="1:2" x14ac:dyDescent="0.25">
      <c r="A2639">
        <v>73.2</v>
      </c>
      <c r="B2639" t="b">
        <v>1</v>
      </c>
    </row>
    <row r="2640" spans="1:2" x14ac:dyDescent="0.25">
      <c r="A2640">
        <v>73</v>
      </c>
      <c r="B2640" t="b">
        <v>1</v>
      </c>
    </row>
    <row r="2641" spans="1:2" x14ac:dyDescent="0.25">
      <c r="A2641">
        <v>72.900000000000006</v>
      </c>
      <c r="B2641" t="b">
        <v>1</v>
      </c>
    </row>
    <row r="2642" spans="1:2" x14ac:dyDescent="0.25">
      <c r="A2642">
        <v>72.8</v>
      </c>
      <c r="B2642" t="b">
        <v>1</v>
      </c>
    </row>
    <row r="2643" spans="1:2" x14ac:dyDescent="0.25">
      <c r="A2643">
        <v>72.5</v>
      </c>
      <c r="B2643" t="b">
        <v>1</v>
      </c>
    </row>
    <row r="2644" spans="1:2" x14ac:dyDescent="0.25">
      <c r="A2644">
        <v>72.599999999999994</v>
      </c>
      <c r="B2644" t="b">
        <v>1</v>
      </c>
    </row>
    <row r="2645" spans="1:2" x14ac:dyDescent="0.25">
      <c r="A2645">
        <v>72.5</v>
      </c>
      <c r="B2645" t="b">
        <v>1</v>
      </c>
    </row>
    <row r="2646" spans="1:2" x14ac:dyDescent="0.25">
      <c r="A2646">
        <v>72.400000000000006</v>
      </c>
      <c r="B2646" t="b">
        <v>1</v>
      </c>
    </row>
    <row r="2647" spans="1:2" x14ac:dyDescent="0.25">
      <c r="A2647">
        <v>72.3</v>
      </c>
      <c r="B2647" t="b">
        <v>1</v>
      </c>
    </row>
    <row r="2648" spans="1:2" x14ac:dyDescent="0.25">
      <c r="A2648">
        <v>72.2</v>
      </c>
      <c r="B2648" t="b">
        <v>1</v>
      </c>
    </row>
    <row r="2649" spans="1:2" x14ac:dyDescent="0.25">
      <c r="A2649">
        <v>72</v>
      </c>
      <c r="B2649" t="b">
        <v>1</v>
      </c>
    </row>
    <row r="2650" spans="1:2" x14ac:dyDescent="0.25">
      <c r="A2650">
        <v>71.900000000000006</v>
      </c>
      <c r="B2650" t="b">
        <v>1</v>
      </c>
    </row>
    <row r="2651" spans="1:2" x14ac:dyDescent="0.25">
      <c r="A2651">
        <v>71.8</v>
      </c>
      <c r="B2651" t="b">
        <v>1</v>
      </c>
    </row>
    <row r="2652" spans="1:2" x14ac:dyDescent="0.25">
      <c r="A2652">
        <v>71.599999999999994</v>
      </c>
      <c r="B2652" t="b">
        <v>1</v>
      </c>
    </row>
    <row r="2653" spans="1:2" x14ac:dyDescent="0.25">
      <c r="A2653">
        <v>71.2</v>
      </c>
      <c r="B2653" t="b">
        <v>0</v>
      </c>
    </row>
    <row r="2654" spans="1:2" x14ac:dyDescent="0.25">
      <c r="A2654">
        <v>71.099999999999994</v>
      </c>
      <c r="B2654" t="b">
        <v>1</v>
      </c>
    </row>
    <row r="2655" spans="1:2" x14ac:dyDescent="0.25">
      <c r="A2655">
        <v>71</v>
      </c>
      <c r="B2655" t="b">
        <v>1</v>
      </c>
    </row>
    <row r="2656" spans="1:2" x14ac:dyDescent="0.25">
      <c r="A2656">
        <v>78</v>
      </c>
      <c r="B2656" t="b">
        <v>1</v>
      </c>
    </row>
    <row r="2657" spans="1:2" x14ac:dyDescent="0.25">
      <c r="A2657">
        <v>76</v>
      </c>
      <c r="B2657" t="b">
        <v>1</v>
      </c>
    </row>
    <row r="2658" spans="1:2" x14ac:dyDescent="0.25">
      <c r="A2658">
        <v>74</v>
      </c>
      <c r="B2658" t="b">
        <v>1</v>
      </c>
    </row>
    <row r="2659" spans="1:2" x14ac:dyDescent="0.25">
      <c r="A2659">
        <v>71</v>
      </c>
      <c r="B2659" t="b">
        <v>1</v>
      </c>
    </row>
    <row r="2660" spans="1:2" x14ac:dyDescent="0.25">
      <c r="A2660">
        <v>69.900000000000006</v>
      </c>
      <c r="B2660" t="b">
        <v>1</v>
      </c>
    </row>
    <row r="2661" spans="1:2" x14ac:dyDescent="0.25">
      <c r="A2661">
        <v>69.7</v>
      </c>
      <c r="B2661" t="b">
        <v>1</v>
      </c>
    </row>
    <row r="2662" spans="1:2" x14ac:dyDescent="0.25">
      <c r="A2662">
        <v>69.599999999999994</v>
      </c>
      <c r="B2662" t="b">
        <v>1</v>
      </c>
    </row>
    <row r="2663" spans="1:2" x14ac:dyDescent="0.25">
      <c r="A2663">
        <v>69.5</v>
      </c>
      <c r="B2663" t="b">
        <v>1</v>
      </c>
    </row>
    <row r="2664" spans="1:2" x14ac:dyDescent="0.25">
      <c r="A2664">
        <v>69.400000000000006</v>
      </c>
      <c r="B2664" t="b">
        <v>1</v>
      </c>
    </row>
    <row r="2665" spans="1:2" x14ac:dyDescent="0.25">
      <c r="A2665">
        <v>69.3</v>
      </c>
      <c r="B2665" t="b">
        <v>1</v>
      </c>
    </row>
    <row r="2666" spans="1:2" x14ac:dyDescent="0.25">
      <c r="A2666">
        <v>69.2</v>
      </c>
      <c r="B2666" t="b">
        <v>1</v>
      </c>
    </row>
    <row r="2667" spans="1:2" x14ac:dyDescent="0.25">
      <c r="A2667">
        <v>69.099999999999994</v>
      </c>
      <c r="B2667" t="b">
        <v>0</v>
      </c>
    </row>
    <row r="2668" spans="1:2" x14ac:dyDescent="0.25">
      <c r="A2668">
        <v>69.099999999999994</v>
      </c>
      <c r="B2668" t="b">
        <v>0</v>
      </c>
    </row>
    <row r="2669" spans="1:2" x14ac:dyDescent="0.25">
      <c r="A2669">
        <v>75.3</v>
      </c>
      <c r="B2669" t="b">
        <v>0</v>
      </c>
    </row>
    <row r="2670" spans="1:2" x14ac:dyDescent="0.25">
      <c r="A2670">
        <v>75.099999999999994</v>
      </c>
      <c r="B2670" t="b">
        <v>1</v>
      </c>
    </row>
    <row r="2671" spans="1:2" x14ac:dyDescent="0.25">
      <c r="A2671">
        <v>74.900000000000006</v>
      </c>
      <c r="B2671" t="b">
        <v>1</v>
      </c>
    </row>
    <row r="2672" spans="1:2" x14ac:dyDescent="0.25">
      <c r="A2672">
        <v>74.900000000000006</v>
      </c>
      <c r="B2672" t="b">
        <v>1</v>
      </c>
    </row>
    <row r="2673" spans="1:2" x14ac:dyDescent="0.25">
      <c r="A2673">
        <v>74.8</v>
      </c>
      <c r="B2673" t="b">
        <v>1</v>
      </c>
    </row>
    <row r="2674" spans="1:2" x14ac:dyDescent="0.25">
      <c r="A2674">
        <v>74.8</v>
      </c>
      <c r="B2674" t="b">
        <v>1</v>
      </c>
    </row>
    <row r="2675" spans="1:2" x14ac:dyDescent="0.25">
      <c r="A2675">
        <v>74.7</v>
      </c>
      <c r="B2675" t="b">
        <v>1</v>
      </c>
    </row>
    <row r="2676" spans="1:2" x14ac:dyDescent="0.25">
      <c r="A2676">
        <v>74.7</v>
      </c>
      <c r="B2676" t="b">
        <v>1</v>
      </c>
    </row>
    <row r="2677" spans="1:2" x14ac:dyDescent="0.25">
      <c r="A2677">
        <v>74.599999999999994</v>
      </c>
      <c r="B2677" t="b">
        <v>1</v>
      </c>
    </row>
    <row r="2678" spans="1:2" x14ac:dyDescent="0.25">
      <c r="A2678">
        <v>74.400000000000006</v>
      </c>
      <c r="B2678" t="b">
        <v>1</v>
      </c>
    </row>
    <row r="2679" spans="1:2" x14ac:dyDescent="0.25">
      <c r="A2679">
        <v>74.2</v>
      </c>
      <c r="B2679" t="b">
        <v>1</v>
      </c>
    </row>
    <row r="2680" spans="1:2" x14ac:dyDescent="0.25">
      <c r="A2680">
        <v>74</v>
      </c>
      <c r="B2680" t="b">
        <v>1</v>
      </c>
    </row>
    <row r="2681" spans="1:2" x14ac:dyDescent="0.25">
      <c r="A2681">
        <v>73.7</v>
      </c>
      <c r="B2681" t="b">
        <v>1</v>
      </c>
    </row>
    <row r="2682" spans="1:2" x14ac:dyDescent="0.25">
      <c r="A2682">
        <v>73.5</v>
      </c>
      <c r="B2682" t="b">
        <v>1</v>
      </c>
    </row>
    <row r="2683" spans="1:2" x14ac:dyDescent="0.25">
      <c r="A2683">
        <v>73.2</v>
      </c>
      <c r="B2683" t="b">
        <v>1</v>
      </c>
    </row>
    <row r="2684" spans="1:2" x14ac:dyDescent="0.25">
      <c r="A2684">
        <v>72.900000000000006</v>
      </c>
      <c r="B2684" t="b">
        <v>1</v>
      </c>
    </row>
    <row r="2685" spans="1:2" x14ac:dyDescent="0.25">
      <c r="A2685">
        <v>75.8</v>
      </c>
      <c r="B2685" t="b">
        <v>0</v>
      </c>
    </row>
    <row r="2686" spans="1:2" x14ac:dyDescent="0.25">
      <c r="A2686">
        <v>75.5</v>
      </c>
      <c r="B2686" t="b">
        <v>1</v>
      </c>
    </row>
    <row r="2687" spans="1:2" x14ac:dyDescent="0.25">
      <c r="A2687">
        <v>75.2</v>
      </c>
      <c r="B2687" t="b">
        <v>1</v>
      </c>
    </row>
    <row r="2688" spans="1:2" x14ac:dyDescent="0.25">
      <c r="A2688">
        <v>74.8</v>
      </c>
      <c r="B2688" t="b">
        <v>1</v>
      </c>
    </row>
    <row r="2689" spans="1:2" x14ac:dyDescent="0.25">
      <c r="A2689">
        <v>74.5</v>
      </c>
      <c r="B2689" t="b">
        <v>1</v>
      </c>
    </row>
    <row r="2690" spans="1:2" x14ac:dyDescent="0.25">
      <c r="A2690">
        <v>74.2</v>
      </c>
      <c r="B2690" t="b">
        <v>1</v>
      </c>
    </row>
    <row r="2691" spans="1:2" x14ac:dyDescent="0.25">
      <c r="A2691">
        <v>73.900000000000006</v>
      </c>
      <c r="B2691" t="b">
        <v>1</v>
      </c>
    </row>
    <row r="2692" spans="1:2" x14ac:dyDescent="0.25">
      <c r="A2692">
        <v>73.5</v>
      </c>
      <c r="B2692" t="b">
        <v>1</v>
      </c>
    </row>
    <row r="2693" spans="1:2" x14ac:dyDescent="0.25">
      <c r="A2693">
        <v>73.2</v>
      </c>
      <c r="B2693" t="b">
        <v>1</v>
      </c>
    </row>
    <row r="2694" spans="1:2" x14ac:dyDescent="0.25">
      <c r="A2694">
        <v>72.8</v>
      </c>
      <c r="B2694" t="b">
        <v>1</v>
      </c>
    </row>
    <row r="2695" spans="1:2" x14ac:dyDescent="0.25">
      <c r="A2695">
        <v>72.400000000000006</v>
      </c>
      <c r="B2695" t="b">
        <v>1</v>
      </c>
    </row>
    <row r="2696" spans="1:2" x14ac:dyDescent="0.25">
      <c r="A2696">
        <v>72</v>
      </c>
      <c r="B2696" t="b">
        <v>1</v>
      </c>
    </row>
    <row r="2697" spans="1:2" x14ac:dyDescent="0.25">
      <c r="A2697">
        <v>71.599999999999994</v>
      </c>
      <c r="B2697" t="b">
        <v>1</v>
      </c>
    </row>
    <row r="2698" spans="1:2" x14ac:dyDescent="0.25">
      <c r="A2698">
        <v>71.2</v>
      </c>
      <c r="B2698" t="b">
        <v>1</v>
      </c>
    </row>
    <row r="2699" spans="1:2" x14ac:dyDescent="0.25">
      <c r="A2699">
        <v>78</v>
      </c>
      <c r="B2699" t="b">
        <v>1</v>
      </c>
    </row>
    <row r="2700" spans="1:2" x14ac:dyDescent="0.25">
      <c r="A2700">
        <v>74</v>
      </c>
      <c r="B2700" t="b">
        <v>1</v>
      </c>
    </row>
    <row r="2701" spans="1:2" x14ac:dyDescent="0.25">
      <c r="A2701">
        <v>66.3</v>
      </c>
      <c r="B2701" t="b">
        <v>0</v>
      </c>
    </row>
    <row r="2702" spans="1:2" x14ac:dyDescent="0.25">
      <c r="A2702">
        <v>66</v>
      </c>
      <c r="B2702" t="b">
        <v>1</v>
      </c>
    </row>
    <row r="2703" spans="1:2" x14ac:dyDescent="0.25">
      <c r="A2703">
        <v>65.400000000000006</v>
      </c>
      <c r="B2703" t="b">
        <v>1</v>
      </c>
    </row>
    <row r="2704" spans="1:2" x14ac:dyDescent="0.25">
      <c r="A2704">
        <v>65.599999999999994</v>
      </c>
      <c r="B2704" t="b">
        <v>1</v>
      </c>
    </row>
    <row r="2705" spans="1:2" x14ac:dyDescent="0.25">
      <c r="A2705">
        <v>65.599999999999994</v>
      </c>
      <c r="B2705" t="b">
        <v>1</v>
      </c>
    </row>
    <row r="2706" spans="1:2" x14ac:dyDescent="0.25">
      <c r="A2706">
        <v>65.8</v>
      </c>
      <c r="B2706" t="b">
        <v>1</v>
      </c>
    </row>
    <row r="2707" spans="1:2" x14ac:dyDescent="0.25">
      <c r="A2707">
        <v>65.599999999999994</v>
      </c>
      <c r="B2707" t="b">
        <v>1</v>
      </c>
    </row>
    <row r="2708" spans="1:2" x14ac:dyDescent="0.25">
      <c r="A2708">
        <v>64.5</v>
      </c>
      <c r="B2708" t="b">
        <v>1</v>
      </c>
    </row>
    <row r="2709" spans="1:2" x14ac:dyDescent="0.25">
      <c r="A2709">
        <v>64.099999999999994</v>
      </c>
      <c r="B2709" t="b">
        <v>1</v>
      </c>
    </row>
    <row r="2710" spans="1:2" x14ac:dyDescent="0.25">
      <c r="A2710">
        <v>63.7</v>
      </c>
      <c r="B2710" t="b">
        <v>1</v>
      </c>
    </row>
    <row r="2711" spans="1:2" x14ac:dyDescent="0.25">
      <c r="A2711">
        <v>63.3</v>
      </c>
      <c r="B2711" t="b">
        <v>1</v>
      </c>
    </row>
    <row r="2712" spans="1:2" x14ac:dyDescent="0.25">
      <c r="A2712">
        <v>63.5</v>
      </c>
      <c r="B2712" t="b">
        <v>1</v>
      </c>
    </row>
    <row r="2713" spans="1:2" x14ac:dyDescent="0.25">
      <c r="A2713">
        <v>63.4</v>
      </c>
      <c r="B2713" t="b">
        <v>1</v>
      </c>
    </row>
    <row r="2714" spans="1:2" x14ac:dyDescent="0.25">
      <c r="A2714">
        <v>63.3</v>
      </c>
      <c r="B2714" t="b">
        <v>1</v>
      </c>
    </row>
    <row r="2715" spans="1:2" x14ac:dyDescent="0.25">
      <c r="A2715">
        <v>64</v>
      </c>
      <c r="B2715" t="b">
        <v>0</v>
      </c>
    </row>
    <row r="2716" spans="1:2" x14ac:dyDescent="0.25">
      <c r="A2716">
        <v>63.8</v>
      </c>
      <c r="B2716" t="b">
        <v>0</v>
      </c>
    </row>
    <row r="2717" spans="1:2" x14ac:dyDescent="0.25">
      <c r="A2717">
        <v>0</v>
      </c>
      <c r="B2717" t="b">
        <v>0</v>
      </c>
    </row>
    <row r="2718" spans="1:2" x14ac:dyDescent="0.25">
      <c r="A2718">
        <v>62.3</v>
      </c>
      <c r="B2718" t="b">
        <v>0</v>
      </c>
    </row>
    <row r="2719" spans="1:2" x14ac:dyDescent="0.25">
      <c r="A2719">
        <v>61.5</v>
      </c>
      <c r="B2719" t="b">
        <v>1</v>
      </c>
    </row>
    <row r="2720" spans="1:2" x14ac:dyDescent="0.25">
      <c r="A2720">
        <v>67</v>
      </c>
      <c r="B2720" t="b">
        <v>1</v>
      </c>
    </row>
    <row r="2721" spans="1:2" x14ac:dyDescent="0.25">
      <c r="A2721">
        <v>60</v>
      </c>
      <c r="B2721" t="b">
        <v>1</v>
      </c>
    </row>
    <row r="2722" spans="1:2" x14ac:dyDescent="0.25">
      <c r="A2722">
        <v>59.3</v>
      </c>
      <c r="B2722" t="b">
        <v>1</v>
      </c>
    </row>
    <row r="2723" spans="1:2" x14ac:dyDescent="0.25">
      <c r="A2723">
        <v>58.4</v>
      </c>
      <c r="B2723" t="b">
        <v>1</v>
      </c>
    </row>
    <row r="2724" spans="1:2" x14ac:dyDescent="0.25">
      <c r="A2724">
        <v>57.5</v>
      </c>
      <c r="B2724" t="b">
        <v>1</v>
      </c>
    </row>
    <row r="2725" spans="1:2" x14ac:dyDescent="0.25">
      <c r="A2725">
        <v>56.3</v>
      </c>
      <c r="B2725" t="b">
        <v>1</v>
      </c>
    </row>
    <row r="2726" spans="1:2" x14ac:dyDescent="0.25">
      <c r="A2726">
        <v>55.5</v>
      </c>
      <c r="B2726" t="b">
        <v>1</v>
      </c>
    </row>
    <row r="2727" spans="1:2" x14ac:dyDescent="0.25">
      <c r="A2727">
        <v>54.9</v>
      </c>
      <c r="B2727" t="b">
        <v>1</v>
      </c>
    </row>
    <row r="2728" spans="1:2" x14ac:dyDescent="0.25">
      <c r="A2728">
        <v>53.2</v>
      </c>
      <c r="B2728" t="b">
        <v>1</v>
      </c>
    </row>
    <row r="2729" spans="1:2" x14ac:dyDescent="0.25">
      <c r="A2729">
        <v>51.3</v>
      </c>
      <c r="B2729" t="b">
        <v>1</v>
      </c>
    </row>
    <row r="2730" spans="1:2" x14ac:dyDescent="0.25">
      <c r="A2730">
        <v>51</v>
      </c>
      <c r="B2730" t="b">
        <v>1</v>
      </c>
    </row>
    <row r="2731" spans="1:2" x14ac:dyDescent="0.25">
      <c r="A2731">
        <v>48.8</v>
      </c>
      <c r="B2731" t="b">
        <v>1</v>
      </c>
    </row>
    <row r="2732" spans="1:2" x14ac:dyDescent="0.25">
      <c r="A2732">
        <v>47.7</v>
      </c>
      <c r="B2732" t="b">
        <v>0</v>
      </c>
    </row>
    <row r="2733" spans="1:2" x14ac:dyDescent="0.25">
      <c r="A2733">
        <v>46.6</v>
      </c>
      <c r="B2733" t="b">
        <v>0</v>
      </c>
    </row>
    <row r="2734" spans="1:2" x14ac:dyDescent="0.25">
      <c r="A2734">
        <v>71.3</v>
      </c>
      <c r="B2734" t="b">
        <v>0</v>
      </c>
    </row>
    <row r="2735" spans="1:2" x14ac:dyDescent="0.25">
      <c r="A2735">
        <v>78</v>
      </c>
      <c r="B2735" t="b">
        <v>1</v>
      </c>
    </row>
    <row r="2736" spans="1:2" x14ac:dyDescent="0.25">
      <c r="A2736">
        <v>71</v>
      </c>
      <c r="B2736" t="b">
        <v>1</v>
      </c>
    </row>
    <row r="2737" spans="1:2" x14ac:dyDescent="0.25">
      <c r="A2737">
        <v>77</v>
      </c>
      <c r="B2737" t="b">
        <v>1</v>
      </c>
    </row>
    <row r="2738" spans="1:2" x14ac:dyDescent="0.25">
      <c r="A2738">
        <v>75</v>
      </c>
      <c r="B2738" t="b">
        <v>1</v>
      </c>
    </row>
    <row r="2739" spans="1:2" x14ac:dyDescent="0.25">
      <c r="A2739">
        <v>69.8</v>
      </c>
      <c r="B2739" t="b">
        <v>1</v>
      </c>
    </row>
    <row r="2740" spans="1:2" x14ac:dyDescent="0.25">
      <c r="A2740">
        <v>69.2</v>
      </c>
      <c r="B2740" t="b">
        <v>1</v>
      </c>
    </row>
    <row r="2741" spans="1:2" x14ac:dyDescent="0.25">
      <c r="A2741">
        <v>67.7</v>
      </c>
      <c r="B2741" t="b">
        <v>1</v>
      </c>
    </row>
    <row r="2742" spans="1:2" x14ac:dyDescent="0.25">
      <c r="A2742">
        <v>67.5</v>
      </c>
      <c r="B2742" t="b">
        <v>1</v>
      </c>
    </row>
    <row r="2743" spans="1:2" x14ac:dyDescent="0.25">
      <c r="A2743">
        <v>67.7</v>
      </c>
      <c r="B2743" t="b">
        <v>1</v>
      </c>
    </row>
    <row r="2744" spans="1:2" x14ac:dyDescent="0.25">
      <c r="A2744">
        <v>67</v>
      </c>
      <c r="B2744" t="b">
        <v>1</v>
      </c>
    </row>
    <row r="2745" spans="1:2" x14ac:dyDescent="0.25">
      <c r="A2745">
        <v>67.400000000000006</v>
      </c>
      <c r="B2745" t="b">
        <v>1</v>
      </c>
    </row>
    <row r="2746" spans="1:2" x14ac:dyDescent="0.25">
      <c r="A2746">
        <v>67.599999999999994</v>
      </c>
      <c r="B2746" t="b">
        <v>1</v>
      </c>
    </row>
    <row r="2747" spans="1:2" x14ac:dyDescent="0.25">
      <c r="A2747">
        <v>67.599999999999994</v>
      </c>
      <c r="B2747" t="b">
        <v>1</v>
      </c>
    </row>
    <row r="2748" spans="1:2" x14ac:dyDescent="0.25">
      <c r="A2748">
        <v>67.7</v>
      </c>
      <c r="B2748" t="b">
        <v>1</v>
      </c>
    </row>
    <row r="2749" spans="1:2" x14ac:dyDescent="0.25">
      <c r="A2749">
        <v>67.5</v>
      </c>
      <c r="B2749" t="b">
        <v>1</v>
      </c>
    </row>
    <row r="2750" spans="1:2" x14ac:dyDescent="0.25">
      <c r="A2750">
        <v>77.099999999999994</v>
      </c>
      <c r="B2750" t="b">
        <v>0</v>
      </c>
    </row>
    <row r="2751" spans="1:2" x14ac:dyDescent="0.25">
      <c r="A2751">
        <v>76.900000000000006</v>
      </c>
      <c r="B2751" t="b">
        <v>0</v>
      </c>
    </row>
    <row r="2752" spans="1:2" x14ac:dyDescent="0.25">
      <c r="A2752">
        <v>76.7</v>
      </c>
      <c r="B2752" t="b">
        <v>0</v>
      </c>
    </row>
    <row r="2753" spans="1:2" x14ac:dyDescent="0.25">
      <c r="A2753">
        <v>76.5</v>
      </c>
      <c r="B2753" t="b">
        <v>0</v>
      </c>
    </row>
    <row r="2754" spans="1:2" x14ac:dyDescent="0.25">
      <c r="A2754">
        <v>76.3</v>
      </c>
      <c r="B2754" t="b">
        <v>0</v>
      </c>
    </row>
    <row r="2755" spans="1:2" x14ac:dyDescent="0.25">
      <c r="A2755">
        <v>76.2</v>
      </c>
      <c r="B2755" t="b">
        <v>0</v>
      </c>
    </row>
    <row r="2756" spans="1:2" x14ac:dyDescent="0.25">
      <c r="A2756">
        <v>76</v>
      </c>
      <c r="B2756" t="b">
        <v>0</v>
      </c>
    </row>
    <row r="2757" spans="1:2" x14ac:dyDescent="0.25">
      <c r="A2757">
        <v>75.8</v>
      </c>
      <c r="B2757" t="b">
        <v>0</v>
      </c>
    </row>
    <row r="2758" spans="1:2" x14ac:dyDescent="0.25">
      <c r="A2758">
        <v>75.599999999999994</v>
      </c>
      <c r="B2758" t="b">
        <v>0</v>
      </c>
    </row>
    <row r="2759" spans="1:2" x14ac:dyDescent="0.25">
      <c r="A2759">
        <v>75.400000000000006</v>
      </c>
      <c r="B2759" t="b">
        <v>0</v>
      </c>
    </row>
    <row r="2760" spans="1:2" x14ac:dyDescent="0.25">
      <c r="A2760">
        <v>75.3</v>
      </c>
      <c r="B2760" t="b">
        <v>0</v>
      </c>
    </row>
    <row r="2761" spans="1:2" x14ac:dyDescent="0.25">
      <c r="A2761">
        <v>75.099999999999994</v>
      </c>
      <c r="B2761" t="b">
        <v>0</v>
      </c>
    </row>
    <row r="2762" spans="1:2" x14ac:dyDescent="0.25">
      <c r="A2762">
        <v>74.900000000000006</v>
      </c>
      <c r="B2762" t="b">
        <v>0</v>
      </c>
    </row>
    <row r="2763" spans="1:2" x14ac:dyDescent="0.25">
      <c r="A2763">
        <v>74.7</v>
      </c>
      <c r="B2763" t="b">
        <v>0</v>
      </c>
    </row>
    <row r="2764" spans="1:2" x14ac:dyDescent="0.25">
      <c r="A2764">
        <v>74.5</v>
      </c>
      <c r="B2764" t="b">
        <v>0</v>
      </c>
    </row>
    <row r="2765" spans="1:2" x14ac:dyDescent="0.25">
      <c r="A2765">
        <v>74.2</v>
      </c>
      <c r="B2765" t="b">
        <v>0</v>
      </c>
    </row>
    <row r="2766" spans="1:2" x14ac:dyDescent="0.25">
      <c r="A2766">
        <v>81.2</v>
      </c>
      <c r="B2766" t="b">
        <v>0</v>
      </c>
    </row>
    <row r="2767" spans="1:2" x14ac:dyDescent="0.25">
      <c r="A2767">
        <v>81</v>
      </c>
      <c r="B2767" t="b">
        <v>0</v>
      </c>
    </row>
    <row r="2768" spans="1:2" x14ac:dyDescent="0.25">
      <c r="A2768">
        <v>87</v>
      </c>
      <c r="B2768" t="b">
        <v>0</v>
      </c>
    </row>
    <row r="2769" spans="1:2" x14ac:dyDescent="0.25">
      <c r="A2769">
        <v>86</v>
      </c>
      <c r="B2769" t="b">
        <v>0</v>
      </c>
    </row>
    <row r="2770" spans="1:2" x14ac:dyDescent="0.25">
      <c r="A2770">
        <v>86</v>
      </c>
      <c r="B2770" t="b">
        <v>0</v>
      </c>
    </row>
    <row r="2771" spans="1:2" x14ac:dyDescent="0.25">
      <c r="A2771">
        <v>82</v>
      </c>
      <c r="B2771" t="b">
        <v>0</v>
      </c>
    </row>
    <row r="2772" spans="1:2" x14ac:dyDescent="0.25">
      <c r="A2772">
        <v>81</v>
      </c>
      <c r="B2772" t="b">
        <v>0</v>
      </c>
    </row>
    <row r="2773" spans="1:2" x14ac:dyDescent="0.25">
      <c r="A2773">
        <v>79.599999999999994</v>
      </c>
      <c r="B2773" t="b">
        <v>0</v>
      </c>
    </row>
    <row r="2774" spans="1:2" x14ac:dyDescent="0.25">
      <c r="A2774">
        <v>79.5</v>
      </c>
      <c r="B2774" t="b">
        <v>0</v>
      </c>
    </row>
    <row r="2775" spans="1:2" x14ac:dyDescent="0.25">
      <c r="A2775">
        <v>79.3</v>
      </c>
      <c r="B2775" t="b">
        <v>0</v>
      </c>
    </row>
    <row r="2776" spans="1:2" x14ac:dyDescent="0.25">
      <c r="A2776">
        <v>79</v>
      </c>
      <c r="B2776" t="b">
        <v>0</v>
      </c>
    </row>
    <row r="2777" spans="1:2" x14ac:dyDescent="0.25">
      <c r="A2777">
        <v>78.8</v>
      </c>
      <c r="B2777" t="b">
        <v>0</v>
      </c>
    </row>
    <row r="2778" spans="1:2" x14ac:dyDescent="0.25">
      <c r="A2778">
        <v>78.3</v>
      </c>
      <c r="B2778" t="b">
        <v>0</v>
      </c>
    </row>
    <row r="2779" spans="1:2" x14ac:dyDescent="0.25">
      <c r="A2779">
        <v>78.2</v>
      </c>
      <c r="B2779" t="b">
        <v>0</v>
      </c>
    </row>
    <row r="2780" spans="1:2" x14ac:dyDescent="0.25">
      <c r="A2780">
        <v>78</v>
      </c>
      <c r="B2780" t="b">
        <v>0</v>
      </c>
    </row>
    <row r="2781" spans="1:2" x14ac:dyDescent="0.25">
      <c r="A2781">
        <v>77.8</v>
      </c>
      <c r="B2781" t="b">
        <v>0</v>
      </c>
    </row>
    <row r="2782" spans="1:2" x14ac:dyDescent="0.25">
      <c r="A2782">
        <v>61.8</v>
      </c>
      <c r="B2782" t="b">
        <v>0</v>
      </c>
    </row>
    <row r="2783" spans="1:2" x14ac:dyDescent="0.25">
      <c r="A2783">
        <v>67</v>
      </c>
      <c r="B2783" t="b">
        <v>0</v>
      </c>
    </row>
    <row r="2784" spans="1:2" x14ac:dyDescent="0.25">
      <c r="A2784">
        <v>59.7</v>
      </c>
      <c r="B2784" t="b">
        <v>0</v>
      </c>
    </row>
    <row r="2785" spans="1:2" x14ac:dyDescent="0.25">
      <c r="A2785">
        <v>58.6</v>
      </c>
      <c r="B2785" t="b">
        <v>0</v>
      </c>
    </row>
    <row r="2786" spans="1:2" x14ac:dyDescent="0.25">
      <c r="A2786">
        <v>58.3</v>
      </c>
      <c r="B2786" t="b">
        <v>0</v>
      </c>
    </row>
    <row r="2787" spans="1:2" x14ac:dyDescent="0.25">
      <c r="A2787">
        <v>57.5</v>
      </c>
      <c r="B2787" t="b">
        <v>0</v>
      </c>
    </row>
    <row r="2788" spans="1:2" x14ac:dyDescent="0.25">
      <c r="A2788">
        <v>56.9</v>
      </c>
      <c r="B2788" t="b">
        <v>0</v>
      </c>
    </row>
    <row r="2789" spans="1:2" x14ac:dyDescent="0.25">
      <c r="A2789">
        <v>56.2</v>
      </c>
      <c r="B2789" t="b">
        <v>0</v>
      </c>
    </row>
    <row r="2790" spans="1:2" x14ac:dyDescent="0.25">
      <c r="A2790">
        <v>54.5</v>
      </c>
      <c r="B2790" t="b">
        <v>0</v>
      </c>
    </row>
    <row r="2791" spans="1:2" x14ac:dyDescent="0.25">
      <c r="A2791">
        <v>53.1</v>
      </c>
      <c r="B2791" t="b">
        <v>0</v>
      </c>
    </row>
    <row r="2792" spans="1:2" x14ac:dyDescent="0.25">
      <c r="A2792">
        <v>52.2</v>
      </c>
      <c r="B2792" t="b">
        <v>0</v>
      </c>
    </row>
    <row r="2793" spans="1:2" x14ac:dyDescent="0.25">
      <c r="A2793">
        <v>51.5</v>
      </c>
      <c r="B2793" t="b">
        <v>0</v>
      </c>
    </row>
    <row r="2794" spans="1:2" x14ac:dyDescent="0.25">
      <c r="A2794">
        <v>58</v>
      </c>
      <c r="B2794" t="b">
        <v>0</v>
      </c>
    </row>
    <row r="2795" spans="1:2" x14ac:dyDescent="0.25">
      <c r="A2795">
        <v>52</v>
      </c>
      <c r="B2795" t="b">
        <v>0</v>
      </c>
    </row>
    <row r="2796" spans="1:2" x14ac:dyDescent="0.25">
      <c r="A2796">
        <v>49.6</v>
      </c>
      <c r="B2796" t="b">
        <v>0</v>
      </c>
    </row>
    <row r="2797" spans="1:2" x14ac:dyDescent="0.25">
      <c r="A2797">
        <v>49.2</v>
      </c>
      <c r="B2797" t="b">
        <v>0</v>
      </c>
    </row>
    <row r="2798" spans="1:2" x14ac:dyDescent="0.25">
      <c r="A2798">
        <v>79.3</v>
      </c>
      <c r="B2798" t="b">
        <v>0</v>
      </c>
    </row>
    <row r="2799" spans="1:2" x14ac:dyDescent="0.25">
      <c r="A2799">
        <v>79.099999999999994</v>
      </c>
      <c r="B2799" t="b">
        <v>0</v>
      </c>
    </row>
    <row r="2800" spans="1:2" x14ac:dyDescent="0.25">
      <c r="A2800">
        <v>78.900000000000006</v>
      </c>
      <c r="B2800" t="b">
        <v>0</v>
      </c>
    </row>
    <row r="2801" spans="1:2" x14ac:dyDescent="0.25">
      <c r="A2801">
        <v>78.8</v>
      </c>
      <c r="B2801" t="b">
        <v>0</v>
      </c>
    </row>
    <row r="2802" spans="1:2" x14ac:dyDescent="0.25">
      <c r="A2802">
        <v>78.7</v>
      </c>
      <c r="B2802" t="b">
        <v>0</v>
      </c>
    </row>
    <row r="2803" spans="1:2" x14ac:dyDescent="0.25">
      <c r="A2803">
        <v>78.7</v>
      </c>
      <c r="B2803" t="b">
        <v>0</v>
      </c>
    </row>
    <row r="2804" spans="1:2" x14ac:dyDescent="0.25">
      <c r="A2804">
        <v>78.5</v>
      </c>
      <c r="B2804" t="b">
        <v>0</v>
      </c>
    </row>
    <row r="2805" spans="1:2" x14ac:dyDescent="0.25">
      <c r="A2805">
        <v>78.2</v>
      </c>
      <c r="B2805" t="b">
        <v>0</v>
      </c>
    </row>
    <row r="2806" spans="1:2" x14ac:dyDescent="0.25">
      <c r="A2806">
        <v>78.099999999999994</v>
      </c>
      <c r="B2806" t="b">
        <v>0</v>
      </c>
    </row>
    <row r="2807" spans="1:2" x14ac:dyDescent="0.25">
      <c r="A2807">
        <v>77.8</v>
      </c>
      <c r="B2807" t="b">
        <v>0</v>
      </c>
    </row>
    <row r="2808" spans="1:2" x14ac:dyDescent="0.25">
      <c r="A2808">
        <v>77.5</v>
      </c>
      <c r="B2808" t="b">
        <v>0</v>
      </c>
    </row>
    <row r="2809" spans="1:2" x14ac:dyDescent="0.25">
      <c r="A2809">
        <v>77.5</v>
      </c>
      <c r="B2809" t="b">
        <v>0</v>
      </c>
    </row>
    <row r="2810" spans="1:2" x14ac:dyDescent="0.25">
      <c r="A2810">
        <v>77.2</v>
      </c>
      <c r="B2810" t="b">
        <v>0</v>
      </c>
    </row>
    <row r="2811" spans="1:2" x14ac:dyDescent="0.25">
      <c r="A2811">
        <v>77</v>
      </c>
      <c r="B2811" t="b">
        <v>0</v>
      </c>
    </row>
    <row r="2812" spans="1:2" x14ac:dyDescent="0.25">
      <c r="A2812">
        <v>76.900000000000006</v>
      </c>
      <c r="B2812" t="b">
        <v>0</v>
      </c>
    </row>
    <row r="2813" spans="1:2" x14ac:dyDescent="0.25">
      <c r="A2813">
        <v>76.8</v>
      </c>
      <c r="B2813" t="b">
        <v>0</v>
      </c>
    </row>
    <row r="2814" spans="1:2" x14ac:dyDescent="0.25">
      <c r="A2814">
        <v>77</v>
      </c>
      <c r="B2814" t="b">
        <v>0</v>
      </c>
    </row>
    <row r="2815" spans="1:2" x14ac:dyDescent="0.25">
      <c r="A2815">
        <v>76.8</v>
      </c>
      <c r="B2815" t="b">
        <v>1</v>
      </c>
    </row>
    <row r="2816" spans="1:2" x14ac:dyDescent="0.25">
      <c r="A2816">
        <v>76.8</v>
      </c>
      <c r="B2816" t="b">
        <v>1</v>
      </c>
    </row>
    <row r="2817" spans="1:2" x14ac:dyDescent="0.25">
      <c r="A2817">
        <v>76.5</v>
      </c>
      <c r="B2817" t="b">
        <v>1</v>
      </c>
    </row>
    <row r="2818" spans="1:2" x14ac:dyDescent="0.25">
      <c r="A2818">
        <v>77</v>
      </c>
      <c r="B2818" t="b">
        <v>1</v>
      </c>
    </row>
    <row r="2819" spans="1:2" x14ac:dyDescent="0.25">
      <c r="A2819">
        <v>76.3</v>
      </c>
      <c r="B2819" t="b">
        <v>1</v>
      </c>
    </row>
    <row r="2820" spans="1:2" x14ac:dyDescent="0.25">
      <c r="A2820">
        <v>76.599999999999994</v>
      </c>
      <c r="B2820" t="b">
        <v>1</v>
      </c>
    </row>
    <row r="2821" spans="1:2" x14ac:dyDescent="0.25">
      <c r="A2821">
        <v>76.400000000000006</v>
      </c>
      <c r="B2821" t="b">
        <v>1</v>
      </c>
    </row>
    <row r="2822" spans="1:2" x14ac:dyDescent="0.25">
      <c r="A2822">
        <v>75.400000000000006</v>
      </c>
      <c r="B2822" t="b">
        <v>1</v>
      </c>
    </row>
    <row r="2823" spans="1:2" x14ac:dyDescent="0.25">
      <c r="A2823">
        <v>76.2</v>
      </c>
      <c r="B2823" t="b">
        <v>1</v>
      </c>
    </row>
    <row r="2824" spans="1:2" x14ac:dyDescent="0.25">
      <c r="A2824">
        <v>75.7</v>
      </c>
      <c r="B2824" t="b">
        <v>1</v>
      </c>
    </row>
    <row r="2825" spans="1:2" x14ac:dyDescent="0.25">
      <c r="A2825">
        <v>75.400000000000006</v>
      </c>
      <c r="B2825" t="b">
        <v>1</v>
      </c>
    </row>
    <row r="2826" spans="1:2" x14ac:dyDescent="0.25">
      <c r="A2826">
        <v>75.400000000000006</v>
      </c>
      <c r="B2826" t="b">
        <v>1</v>
      </c>
    </row>
    <row r="2827" spans="1:2" x14ac:dyDescent="0.25">
      <c r="A2827">
        <v>75.400000000000006</v>
      </c>
      <c r="B2827" t="b">
        <v>1</v>
      </c>
    </row>
    <row r="2828" spans="1:2" x14ac:dyDescent="0.25">
      <c r="A2828">
        <v>75.2</v>
      </c>
      <c r="B2828" t="b">
        <v>1</v>
      </c>
    </row>
    <row r="2829" spans="1:2" x14ac:dyDescent="0.25">
      <c r="A2829">
        <v>75.099999999999994</v>
      </c>
      <c r="B2829" t="b">
        <v>1</v>
      </c>
    </row>
    <row r="2830" spans="1:2" x14ac:dyDescent="0.25">
      <c r="A2830">
        <v>69.400000000000006</v>
      </c>
      <c r="B2830" t="b">
        <v>0</v>
      </c>
    </row>
    <row r="2831" spans="1:2" x14ac:dyDescent="0.25">
      <c r="A2831">
        <v>69.2</v>
      </c>
      <c r="B2831" t="b">
        <v>1</v>
      </c>
    </row>
    <row r="2832" spans="1:2" x14ac:dyDescent="0.25">
      <c r="A2832">
        <v>69.099999999999994</v>
      </c>
      <c r="B2832" t="b">
        <v>1</v>
      </c>
    </row>
    <row r="2833" spans="1:2" x14ac:dyDescent="0.25">
      <c r="A2833">
        <v>68.8</v>
      </c>
      <c r="B2833" t="b">
        <v>1</v>
      </c>
    </row>
    <row r="2834" spans="1:2" x14ac:dyDescent="0.25">
      <c r="A2834">
        <v>68.5</v>
      </c>
      <c r="B2834" t="b">
        <v>1</v>
      </c>
    </row>
    <row r="2835" spans="1:2" x14ac:dyDescent="0.25">
      <c r="A2835">
        <v>68.3</v>
      </c>
      <c r="B2835" t="b">
        <v>1</v>
      </c>
    </row>
    <row r="2836" spans="1:2" x14ac:dyDescent="0.25">
      <c r="A2836">
        <v>68</v>
      </c>
      <c r="B2836" t="b">
        <v>1</v>
      </c>
    </row>
    <row r="2837" spans="1:2" x14ac:dyDescent="0.25">
      <c r="A2837">
        <v>67.900000000000006</v>
      </c>
      <c r="B2837" t="b">
        <v>1</v>
      </c>
    </row>
    <row r="2838" spans="1:2" x14ac:dyDescent="0.25">
      <c r="A2838">
        <v>67.8</v>
      </c>
      <c r="B2838" t="b">
        <v>1</v>
      </c>
    </row>
    <row r="2839" spans="1:2" x14ac:dyDescent="0.25">
      <c r="A2839">
        <v>67.599999999999994</v>
      </c>
      <c r="B2839" t="b">
        <v>1</v>
      </c>
    </row>
    <row r="2840" spans="1:2" x14ac:dyDescent="0.25">
      <c r="A2840">
        <v>67.3</v>
      </c>
      <c r="B2840" t="b">
        <v>1</v>
      </c>
    </row>
    <row r="2841" spans="1:2" x14ac:dyDescent="0.25">
      <c r="A2841">
        <v>67.8</v>
      </c>
      <c r="B2841" t="b">
        <v>1</v>
      </c>
    </row>
    <row r="2842" spans="1:2" x14ac:dyDescent="0.25">
      <c r="A2842">
        <v>67.2</v>
      </c>
      <c r="B2842" t="b">
        <v>1</v>
      </c>
    </row>
    <row r="2843" spans="1:2" x14ac:dyDescent="0.25">
      <c r="A2843">
        <v>67.099999999999994</v>
      </c>
      <c r="B2843" t="b">
        <v>1</v>
      </c>
    </row>
    <row r="2844" spans="1:2" x14ac:dyDescent="0.25">
      <c r="A2844">
        <v>67.400000000000006</v>
      </c>
      <c r="B2844" t="b">
        <v>0</v>
      </c>
    </row>
    <row r="2845" spans="1:2" x14ac:dyDescent="0.25">
      <c r="A2845">
        <v>67.099999999999994</v>
      </c>
      <c r="B2845" t="b">
        <v>0</v>
      </c>
    </row>
    <row r="2846" spans="1:2" x14ac:dyDescent="0.25">
      <c r="A2846">
        <v>72</v>
      </c>
      <c r="B2846" t="b">
        <v>0</v>
      </c>
    </row>
    <row r="2847" spans="1:2" x14ac:dyDescent="0.25">
      <c r="A2847">
        <v>71.7</v>
      </c>
      <c r="B2847" t="b">
        <v>1</v>
      </c>
    </row>
    <row r="2848" spans="1:2" x14ac:dyDescent="0.25">
      <c r="A2848">
        <v>71.599999999999994</v>
      </c>
      <c r="B2848" t="b">
        <v>1</v>
      </c>
    </row>
    <row r="2849" spans="1:2" x14ac:dyDescent="0.25">
      <c r="A2849">
        <v>71.400000000000006</v>
      </c>
      <c r="B2849" t="b">
        <v>1</v>
      </c>
    </row>
    <row r="2850" spans="1:2" x14ac:dyDescent="0.25">
      <c r="A2850">
        <v>71.2</v>
      </c>
      <c r="B2850" t="b">
        <v>1</v>
      </c>
    </row>
    <row r="2851" spans="1:2" x14ac:dyDescent="0.25">
      <c r="A2851">
        <v>71</v>
      </c>
      <c r="B2851" t="b">
        <v>1</v>
      </c>
    </row>
    <row r="2852" spans="1:2" x14ac:dyDescent="0.25">
      <c r="A2852">
        <v>78</v>
      </c>
      <c r="B2852" t="b">
        <v>1</v>
      </c>
    </row>
    <row r="2853" spans="1:2" x14ac:dyDescent="0.25">
      <c r="A2853">
        <v>75</v>
      </c>
      <c r="B2853" t="b">
        <v>1</v>
      </c>
    </row>
    <row r="2854" spans="1:2" x14ac:dyDescent="0.25">
      <c r="A2854">
        <v>73</v>
      </c>
      <c r="B2854" t="b">
        <v>1</v>
      </c>
    </row>
    <row r="2855" spans="1:2" x14ac:dyDescent="0.25">
      <c r="A2855">
        <v>71</v>
      </c>
      <c r="B2855" t="b">
        <v>1</v>
      </c>
    </row>
    <row r="2856" spans="1:2" x14ac:dyDescent="0.25">
      <c r="A2856">
        <v>69.900000000000006</v>
      </c>
      <c r="B2856" t="b">
        <v>1</v>
      </c>
    </row>
    <row r="2857" spans="1:2" x14ac:dyDescent="0.25">
      <c r="A2857">
        <v>69.599999999999994</v>
      </c>
      <c r="B2857" t="b">
        <v>1</v>
      </c>
    </row>
    <row r="2858" spans="1:2" x14ac:dyDescent="0.25">
      <c r="A2858">
        <v>69.400000000000006</v>
      </c>
      <c r="B2858" t="b">
        <v>1</v>
      </c>
    </row>
    <row r="2859" spans="1:2" x14ac:dyDescent="0.25">
      <c r="A2859">
        <v>69.3</v>
      </c>
      <c r="B2859" t="b">
        <v>1</v>
      </c>
    </row>
    <row r="2860" spans="1:2" x14ac:dyDescent="0.25">
      <c r="A2860">
        <v>69.099999999999994</v>
      </c>
      <c r="B2860" t="b">
        <v>1</v>
      </c>
    </row>
    <row r="2861" spans="1:2" x14ac:dyDescent="0.25">
      <c r="A2861">
        <v>69</v>
      </c>
      <c r="B2861" t="b">
        <v>1</v>
      </c>
    </row>
    <row r="2862" spans="1:2" x14ac:dyDescent="0.25">
      <c r="A2862">
        <v>74.099999999999994</v>
      </c>
      <c r="B2862" t="b">
        <v>0</v>
      </c>
    </row>
    <row r="2863" spans="1:2" x14ac:dyDescent="0.25">
      <c r="A2863">
        <v>73.900000000000006</v>
      </c>
      <c r="B2863" t="b">
        <v>0</v>
      </c>
    </row>
    <row r="2864" spans="1:2" x14ac:dyDescent="0.25">
      <c r="A2864">
        <v>73.8</v>
      </c>
      <c r="B2864" t="b">
        <v>0</v>
      </c>
    </row>
    <row r="2865" spans="1:2" x14ac:dyDescent="0.25">
      <c r="A2865">
        <v>73.7</v>
      </c>
      <c r="B2865" t="b">
        <v>0</v>
      </c>
    </row>
    <row r="2866" spans="1:2" x14ac:dyDescent="0.25">
      <c r="A2866">
        <v>73.8</v>
      </c>
      <c r="B2866" t="b">
        <v>0</v>
      </c>
    </row>
    <row r="2867" spans="1:2" x14ac:dyDescent="0.25">
      <c r="A2867">
        <v>73.7</v>
      </c>
      <c r="B2867" t="b">
        <v>0</v>
      </c>
    </row>
    <row r="2868" spans="1:2" x14ac:dyDescent="0.25">
      <c r="A2868">
        <v>73.599999999999994</v>
      </c>
      <c r="B2868" t="b">
        <v>0</v>
      </c>
    </row>
    <row r="2869" spans="1:2" x14ac:dyDescent="0.25">
      <c r="A2869">
        <v>73.2</v>
      </c>
      <c r="B2869" t="b">
        <v>0</v>
      </c>
    </row>
    <row r="2870" spans="1:2" x14ac:dyDescent="0.25">
      <c r="A2870">
        <v>73.400000000000006</v>
      </c>
      <c r="B2870" t="b">
        <v>0</v>
      </c>
    </row>
    <row r="2871" spans="1:2" x14ac:dyDescent="0.25">
      <c r="A2871">
        <v>73.599999999999994</v>
      </c>
      <c r="B2871" t="b">
        <v>0</v>
      </c>
    </row>
    <row r="2872" spans="1:2" x14ac:dyDescent="0.25">
      <c r="A2872">
        <v>73.599999999999994</v>
      </c>
      <c r="B2872" t="b">
        <v>0</v>
      </c>
    </row>
    <row r="2873" spans="1:2" x14ac:dyDescent="0.25">
      <c r="A2873">
        <v>73.3</v>
      </c>
      <c r="B2873" t="b">
        <v>0</v>
      </c>
    </row>
    <row r="2874" spans="1:2" x14ac:dyDescent="0.25">
      <c r="A2874">
        <v>72.400000000000006</v>
      </c>
      <c r="B2874" t="b">
        <v>0</v>
      </c>
    </row>
    <row r="2875" spans="1:2" x14ac:dyDescent="0.25">
      <c r="A2875">
        <v>73.099999999999994</v>
      </c>
      <c r="B2875" t="b">
        <v>0</v>
      </c>
    </row>
    <row r="2876" spans="1:2" x14ac:dyDescent="0.25">
      <c r="A2876">
        <v>72.5</v>
      </c>
      <c r="B2876" t="b">
        <v>0</v>
      </c>
    </row>
    <row r="2877" spans="1:2" x14ac:dyDescent="0.25">
      <c r="A2877">
        <v>72.5</v>
      </c>
      <c r="B2877" t="b">
        <v>0</v>
      </c>
    </row>
    <row r="2878" spans="1:2" x14ac:dyDescent="0.25">
      <c r="A2878">
        <v>76</v>
      </c>
      <c r="B2878" t="b">
        <v>0</v>
      </c>
    </row>
    <row r="2879" spans="1:2" x14ac:dyDescent="0.25">
      <c r="A2879">
        <v>75.900000000000006</v>
      </c>
      <c r="B2879" t="b">
        <v>0</v>
      </c>
    </row>
    <row r="2880" spans="1:2" x14ac:dyDescent="0.25">
      <c r="A2880">
        <v>75.7</v>
      </c>
      <c r="B2880" t="b">
        <v>0</v>
      </c>
    </row>
    <row r="2881" spans="1:2" x14ac:dyDescent="0.25">
      <c r="A2881">
        <v>75.599999999999994</v>
      </c>
      <c r="B2881" t="b">
        <v>0</v>
      </c>
    </row>
    <row r="2882" spans="1:2" x14ac:dyDescent="0.25">
      <c r="A2882">
        <v>75.400000000000006</v>
      </c>
      <c r="B2882" t="b">
        <v>0</v>
      </c>
    </row>
    <row r="2883" spans="1:2" x14ac:dyDescent="0.25">
      <c r="A2883">
        <v>75.2</v>
      </c>
      <c r="B2883" t="b">
        <v>0</v>
      </c>
    </row>
    <row r="2884" spans="1:2" x14ac:dyDescent="0.25">
      <c r="A2884">
        <v>75</v>
      </c>
      <c r="B2884" t="b">
        <v>0</v>
      </c>
    </row>
    <row r="2885" spans="1:2" x14ac:dyDescent="0.25">
      <c r="A2885">
        <v>74.900000000000006</v>
      </c>
      <c r="B2885" t="b">
        <v>0</v>
      </c>
    </row>
    <row r="2886" spans="1:2" x14ac:dyDescent="0.25">
      <c r="A2886">
        <v>74.7</v>
      </c>
      <c r="B2886" t="b">
        <v>0</v>
      </c>
    </row>
    <row r="2887" spans="1:2" x14ac:dyDescent="0.25">
      <c r="A2887">
        <v>74.599999999999994</v>
      </c>
      <c r="B2887" t="b">
        <v>0</v>
      </c>
    </row>
    <row r="2888" spans="1:2" x14ac:dyDescent="0.25">
      <c r="A2888">
        <v>74.400000000000006</v>
      </c>
      <c r="B2888" t="b">
        <v>0</v>
      </c>
    </row>
    <row r="2889" spans="1:2" x14ac:dyDescent="0.25">
      <c r="A2889">
        <v>74.2</v>
      </c>
      <c r="B2889" t="b">
        <v>0</v>
      </c>
    </row>
    <row r="2890" spans="1:2" x14ac:dyDescent="0.25">
      <c r="A2890">
        <v>74</v>
      </c>
      <c r="B2890" t="b">
        <v>0</v>
      </c>
    </row>
    <row r="2891" spans="1:2" x14ac:dyDescent="0.25">
      <c r="A2891">
        <v>73.8</v>
      </c>
      <c r="B2891" t="b">
        <v>0</v>
      </c>
    </row>
    <row r="2892" spans="1:2" x14ac:dyDescent="0.25">
      <c r="A2892">
        <v>73.599999999999994</v>
      </c>
      <c r="B2892" t="b">
        <v>0</v>
      </c>
    </row>
    <row r="2893" spans="1:2" x14ac:dyDescent="0.25">
      <c r="A2893">
        <v>73.400000000000006</v>
      </c>
      <c r="B2893" t="b">
        <v>0</v>
      </c>
    </row>
    <row r="2894" spans="1:2" x14ac:dyDescent="0.25">
      <c r="A2894">
        <v>65.7</v>
      </c>
      <c r="B2894" t="b">
        <v>0</v>
      </c>
    </row>
    <row r="2895" spans="1:2" x14ac:dyDescent="0.25">
      <c r="A2895">
        <v>65.400000000000006</v>
      </c>
      <c r="B2895" t="b">
        <v>0</v>
      </c>
    </row>
    <row r="2896" spans="1:2" x14ac:dyDescent="0.25">
      <c r="A2896">
        <v>65.400000000000006</v>
      </c>
      <c r="B2896" t="b">
        <v>0</v>
      </c>
    </row>
    <row r="2897" spans="1:2" x14ac:dyDescent="0.25">
      <c r="A2897">
        <v>64.7</v>
      </c>
      <c r="B2897" t="b">
        <v>0</v>
      </c>
    </row>
    <row r="2898" spans="1:2" x14ac:dyDescent="0.25">
      <c r="A2898">
        <v>64.599999999999994</v>
      </c>
      <c r="B2898" t="b">
        <v>0</v>
      </c>
    </row>
    <row r="2899" spans="1:2" x14ac:dyDescent="0.25">
      <c r="A2899">
        <v>64.400000000000006</v>
      </c>
      <c r="B2899" t="b">
        <v>0</v>
      </c>
    </row>
    <row r="2900" spans="1:2" x14ac:dyDescent="0.25">
      <c r="A2900">
        <v>64.099999999999994</v>
      </c>
      <c r="B2900" t="b">
        <v>0</v>
      </c>
    </row>
    <row r="2901" spans="1:2" x14ac:dyDescent="0.25">
      <c r="A2901">
        <v>63.8</v>
      </c>
      <c r="B2901" t="b">
        <v>0</v>
      </c>
    </row>
    <row r="2902" spans="1:2" x14ac:dyDescent="0.25">
      <c r="A2902">
        <v>63.4</v>
      </c>
      <c r="B2902" t="b">
        <v>0</v>
      </c>
    </row>
    <row r="2903" spans="1:2" x14ac:dyDescent="0.25">
      <c r="A2903">
        <v>63</v>
      </c>
      <c r="B2903" t="b">
        <v>0</v>
      </c>
    </row>
    <row r="2904" spans="1:2" x14ac:dyDescent="0.25">
      <c r="A2904">
        <v>62.6</v>
      </c>
      <c r="B2904" t="b">
        <v>0</v>
      </c>
    </row>
    <row r="2905" spans="1:2" x14ac:dyDescent="0.25">
      <c r="A2905">
        <v>62.2</v>
      </c>
      <c r="B2905" t="b">
        <v>0</v>
      </c>
    </row>
    <row r="2906" spans="1:2" x14ac:dyDescent="0.25">
      <c r="A2906">
        <v>61.9</v>
      </c>
      <c r="B2906" t="b">
        <v>0</v>
      </c>
    </row>
    <row r="2907" spans="1:2" x14ac:dyDescent="0.25">
      <c r="A2907">
        <v>61.5</v>
      </c>
      <c r="B2907" t="b">
        <v>0</v>
      </c>
    </row>
    <row r="2908" spans="1:2" x14ac:dyDescent="0.25">
      <c r="A2908">
        <v>61.1</v>
      </c>
      <c r="B2908" t="b">
        <v>0</v>
      </c>
    </row>
    <row r="2909" spans="1:2" x14ac:dyDescent="0.25">
      <c r="A2909">
        <v>68</v>
      </c>
      <c r="B2909" t="b">
        <v>0</v>
      </c>
    </row>
    <row r="2910" spans="1:2" x14ac:dyDescent="0.25">
      <c r="A2910">
        <v>61.8</v>
      </c>
      <c r="B2910" t="b">
        <v>0</v>
      </c>
    </row>
    <row r="2911" spans="1:2" x14ac:dyDescent="0.25">
      <c r="A2911">
        <v>61.1</v>
      </c>
      <c r="B2911" t="b">
        <v>1</v>
      </c>
    </row>
    <row r="2912" spans="1:2" x14ac:dyDescent="0.25">
      <c r="A2912">
        <v>63</v>
      </c>
      <c r="B2912" t="b">
        <v>1</v>
      </c>
    </row>
    <row r="2913" spans="1:2" x14ac:dyDescent="0.25">
      <c r="A2913">
        <v>59.2</v>
      </c>
      <c r="B2913" t="b">
        <v>1</v>
      </c>
    </row>
    <row r="2914" spans="1:2" x14ac:dyDescent="0.25">
      <c r="A2914">
        <v>58.2</v>
      </c>
      <c r="B2914" t="b">
        <v>1</v>
      </c>
    </row>
    <row r="2915" spans="1:2" x14ac:dyDescent="0.25">
      <c r="A2915">
        <v>58</v>
      </c>
      <c r="B2915" t="b">
        <v>1</v>
      </c>
    </row>
    <row r="2916" spans="1:2" x14ac:dyDescent="0.25">
      <c r="A2916">
        <v>57.4</v>
      </c>
      <c r="B2916" t="b">
        <v>1</v>
      </c>
    </row>
    <row r="2917" spans="1:2" x14ac:dyDescent="0.25">
      <c r="A2917">
        <v>55.7</v>
      </c>
      <c r="B2917" t="b">
        <v>1</v>
      </c>
    </row>
    <row r="2918" spans="1:2" x14ac:dyDescent="0.25">
      <c r="A2918">
        <v>52.6</v>
      </c>
      <c r="B2918" t="b">
        <v>1</v>
      </c>
    </row>
    <row r="2919" spans="1:2" x14ac:dyDescent="0.25">
      <c r="A2919">
        <v>58</v>
      </c>
      <c r="B2919" t="b">
        <v>1</v>
      </c>
    </row>
    <row r="2920" spans="1:2" x14ac:dyDescent="0.25">
      <c r="A2920">
        <v>49.3</v>
      </c>
      <c r="B2920" t="b">
        <v>1</v>
      </c>
    </row>
    <row r="2921" spans="1:2" x14ac:dyDescent="0.25">
      <c r="A2921">
        <v>47.9</v>
      </c>
      <c r="B2921" t="b">
        <v>0</v>
      </c>
    </row>
    <row r="2922" spans="1:2" x14ac:dyDescent="0.25">
      <c r="A2922">
        <v>46.4</v>
      </c>
      <c r="B2922" t="b">
        <v>0</v>
      </c>
    </row>
    <row r="2923" spans="1:2" x14ac:dyDescent="0.25">
      <c r="A2923">
        <v>45.5</v>
      </c>
      <c r="B2923" t="b">
        <v>0</v>
      </c>
    </row>
    <row r="2924" spans="1:2" x14ac:dyDescent="0.25">
      <c r="A2924">
        <v>44.6</v>
      </c>
      <c r="B2924" t="b">
        <v>0</v>
      </c>
    </row>
    <row r="2925" spans="1:2" x14ac:dyDescent="0.25">
      <c r="A2925">
        <v>43.8</v>
      </c>
      <c r="B2925" t="b">
        <v>0</v>
      </c>
    </row>
    <row r="2926" spans="1:2" x14ac:dyDescent="0.25">
      <c r="A2926">
        <v>67</v>
      </c>
      <c r="B2926" t="b">
        <v>0</v>
      </c>
    </row>
    <row r="2927" spans="1:2" x14ac:dyDescent="0.25">
      <c r="A2927">
        <v>59.2</v>
      </c>
      <c r="B2927" t="b">
        <v>1</v>
      </c>
    </row>
    <row r="2928" spans="1:2" x14ac:dyDescent="0.25">
      <c r="A2928">
        <v>58</v>
      </c>
      <c r="B2928" t="b">
        <v>1</v>
      </c>
    </row>
    <row r="2929" spans="1:2" x14ac:dyDescent="0.25">
      <c r="A2929">
        <v>56.6</v>
      </c>
      <c r="B2929" t="b">
        <v>1</v>
      </c>
    </row>
    <row r="2930" spans="1:2" x14ac:dyDescent="0.25">
      <c r="A2930">
        <v>54.9</v>
      </c>
      <c r="B2930" t="b">
        <v>1</v>
      </c>
    </row>
    <row r="2931" spans="1:2" x14ac:dyDescent="0.25">
      <c r="A2931">
        <v>52.4</v>
      </c>
      <c r="B2931" t="b">
        <v>1</v>
      </c>
    </row>
    <row r="2932" spans="1:2" x14ac:dyDescent="0.25">
      <c r="A2932">
        <v>50</v>
      </c>
      <c r="B2932" t="b">
        <v>1</v>
      </c>
    </row>
    <row r="2933" spans="1:2" x14ac:dyDescent="0.25">
      <c r="A2933">
        <v>48.2</v>
      </c>
      <c r="B2933" t="b">
        <v>1</v>
      </c>
    </row>
    <row r="2934" spans="1:2" x14ac:dyDescent="0.25">
      <c r="A2934">
        <v>46.6</v>
      </c>
      <c r="B2934" t="b">
        <v>1</v>
      </c>
    </row>
    <row r="2935" spans="1:2" x14ac:dyDescent="0.25">
      <c r="A2935">
        <v>45.4</v>
      </c>
      <c r="B2935" t="b">
        <v>1</v>
      </c>
    </row>
    <row r="2936" spans="1:2" x14ac:dyDescent="0.25">
      <c r="A2936">
        <v>44.6</v>
      </c>
      <c r="B2936" t="b">
        <v>1</v>
      </c>
    </row>
    <row r="2937" spans="1:2" x14ac:dyDescent="0.25">
      <c r="A2937">
        <v>44.3</v>
      </c>
      <c r="B2937" t="b">
        <v>1</v>
      </c>
    </row>
    <row r="2938" spans="1:2" x14ac:dyDescent="0.25">
      <c r="A2938">
        <v>44.5</v>
      </c>
      <c r="B2938" t="b">
        <v>1</v>
      </c>
    </row>
    <row r="2939" spans="1:2" x14ac:dyDescent="0.25">
      <c r="A2939">
        <v>44.8</v>
      </c>
      <c r="B2939" t="b">
        <v>1</v>
      </c>
    </row>
    <row r="2940" spans="1:2" x14ac:dyDescent="0.25">
      <c r="A2940">
        <v>45.3</v>
      </c>
      <c r="B2940" t="b">
        <v>1</v>
      </c>
    </row>
    <row r="2941" spans="1:2" x14ac:dyDescent="0.25">
      <c r="A2941">
        <v>46</v>
      </c>
      <c r="B2941" t="b">
        <v>1</v>
      </c>
    </row>
  </sheetData>
  <mergeCells count="7">
    <mergeCell ref="AX3:BR3"/>
    <mergeCell ref="F1:M1"/>
    <mergeCell ref="F2:G2"/>
    <mergeCell ref="I2:J2"/>
    <mergeCell ref="L2:M2"/>
    <mergeCell ref="P2:Z2"/>
    <mergeCell ref="AB3:AV3"/>
  </mergeCells>
  <conditionalFormatting sqref="P5:Z10">
    <cfRule type="expression" dxfId="4" priority="1" stopIfTrue="1">
      <formula>$Y5=MIN($Y$5:$Y$10)</formula>
    </cfRule>
  </conditionalFormatting>
  <conditionalFormatting sqref="AC7">
    <cfRule type="expression" dxfId="3" priority="2" stopIfTrue="1">
      <formula>OR($AC$8=1,$AC$8=20)</formula>
    </cfRule>
  </conditionalFormatting>
  <conditionalFormatting sqref="AC10:AV29">
    <cfRule type="colorScale" priority="4">
      <colorScale>
        <cfvo type="min"/>
        <cfvo type="percentile" val="50"/>
        <cfvo type="max"/>
        <color rgb="FF7BBE63"/>
        <color rgb="FF84EBFF"/>
        <color rgb="FF6B69F8"/>
      </colorScale>
    </cfRule>
  </conditionalFormatting>
  <conditionalFormatting sqref="AE7">
    <cfRule type="expression" dxfId="2" priority="3" stopIfTrue="1">
      <formula>OR($AB$8=1,$AB$8=20)</formula>
    </cfRule>
  </conditionalFormatting>
  <conditionalFormatting sqref="AY7">
    <cfRule type="expression" dxfId="1" priority="5" stopIfTrue="1">
      <formula>OR($AY$8=1,$AY$8=20)</formula>
    </cfRule>
  </conditionalFormatting>
  <conditionalFormatting sqref="AY10:BR29">
    <cfRule type="colorScale" priority="7">
      <colorScale>
        <cfvo type="min"/>
        <cfvo type="percentile" val="50"/>
        <cfvo type="max"/>
        <color rgb="FF7BBE63"/>
        <color rgb="FF84EBFF"/>
        <color rgb="FF6B69F8"/>
      </colorScale>
    </cfRule>
  </conditionalFormatting>
  <conditionalFormatting sqref="BA7">
    <cfRule type="expression" dxfId="0" priority="6" stopIfTrue="1">
      <formula>OR($AX$8=1,$AX$8=20)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LAMBDA_functions</vt:lpstr>
      <vt:lpstr>Life Expectancy Data</vt:lpstr>
      <vt:lpstr>Regression Instructions</vt:lpstr>
      <vt:lpstr>Diagnostic Guide</vt:lpstr>
      <vt:lpstr>Version History</vt:lpstr>
      <vt:lpstr>Regression</vt:lpstr>
      <vt:lpstr>Univariate</vt:lpstr>
      <vt:lpstr>Regression!All_Xs</vt:lpstr>
      <vt:lpstr>Regression!Allow_Intercept</vt:lpstr>
      <vt:lpstr>Regression!alpha</vt:lpstr>
      <vt:lpstr>Regression!Ind_Var_Include</vt:lpstr>
      <vt:lpstr>Regression!Regression_Sample_Include</vt:lpstr>
      <vt:lpstr>Univariate!UV_Include</vt:lpstr>
      <vt:lpstr>Univariate!UV_WB_S1</vt:lpstr>
      <vt:lpstr>Univariate!UV_WB_S2</vt:lpstr>
      <vt:lpstr>Regression!y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Stephen Colodner</cp:lastModifiedBy>
  <dcterms:created xsi:type="dcterms:W3CDTF">2026-06-21T01:44:20Z</dcterms:created>
  <dcterms:modified xsi:type="dcterms:W3CDTF">2026-06-21T02:44:42Z</dcterms:modified>
</cp:coreProperties>
</file>